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seandamara/Downloads/"/>
    </mc:Choice>
  </mc:AlternateContent>
  <xr:revisionPtr revIDLastSave="0" documentId="13_ncr:1_{4C0369EF-1288-E846-949D-8CFF5B4B4D7B}" xr6:coauthVersionLast="47" xr6:coauthVersionMax="47" xr10:uidLastSave="{00000000-0000-0000-0000-000000000000}"/>
  <bookViews>
    <workbookView xWindow="0" yWindow="780" windowWidth="36000" windowHeight="22600" activeTab="3" xr2:uid="{00000000-000D-0000-FFFF-FFFF00000000}"/>
  </bookViews>
  <sheets>
    <sheet name="Estimasi Pengunjung Nataru" sheetId="1" r:id="rId1"/>
    <sheet name="Estimasi Pengunjung Lebaran" sheetId="3" r:id="rId2"/>
    <sheet name="Estimasi Pengunjung Paskah" sheetId="4" r:id="rId3"/>
    <sheet name="Perbandingan" sheetId="5" r:id="rId4"/>
    <sheet name="Rekap Jumlah Pengunjung" sheetId="6" state="hidden" r:id="rId5"/>
    <sheet name="I C" sheetId="7" state="hidden" r:id="rId6"/>
    <sheet name="Sumbar" sheetId="8" state="hidden" r:id="rId7"/>
    <sheet name="Line" sheetId="9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9" l="1"/>
  <c r="D41" i="9" s="1"/>
  <c r="E33" i="9"/>
  <c r="D40" i="9" s="1"/>
  <c r="E31" i="9"/>
  <c r="E30" i="9"/>
  <c r="Q14" i="8"/>
  <c r="Q12" i="8"/>
  <c r="Q11" i="8"/>
  <c r="N8" i="8"/>
  <c r="N10" i="8" s="1"/>
  <c r="K8" i="8"/>
  <c r="J8" i="8"/>
  <c r="I8" i="8"/>
  <c r="H8" i="8"/>
  <c r="G8" i="8"/>
  <c r="F8" i="8"/>
  <c r="E8" i="8"/>
  <c r="D8" i="8"/>
  <c r="N7" i="8"/>
  <c r="N11" i="8" s="1"/>
  <c r="M7" i="8"/>
  <c r="K7" i="8"/>
  <c r="J7" i="8"/>
  <c r="I7" i="8"/>
  <c r="H7" i="8"/>
  <c r="G7" i="8"/>
  <c r="F7" i="8"/>
  <c r="E7" i="8"/>
  <c r="D7" i="8"/>
  <c r="O6" i="8"/>
  <c r="N6" i="8"/>
  <c r="M6" i="8"/>
  <c r="L6" i="8"/>
  <c r="O5" i="8"/>
  <c r="N5" i="8"/>
  <c r="M5" i="8"/>
  <c r="M8" i="8" s="1"/>
  <c r="L5" i="8"/>
  <c r="L8" i="8" s="1"/>
  <c r="L10" i="8" s="1"/>
  <c r="O4" i="8"/>
  <c r="O3" i="8"/>
  <c r="O7" i="8" s="1"/>
  <c r="O11" i="8" s="1"/>
  <c r="Q13" i="7"/>
  <c r="Q12" i="7"/>
  <c r="Q11" i="7"/>
  <c r="K8" i="7"/>
  <c r="J8" i="7"/>
  <c r="I8" i="7"/>
  <c r="H8" i="7"/>
  <c r="G8" i="7"/>
  <c r="F8" i="7"/>
  <c r="E8" i="7"/>
  <c r="D8" i="7"/>
  <c r="N7" i="7"/>
  <c r="N11" i="7" s="1"/>
  <c r="M7" i="7"/>
  <c r="M11" i="7" s="1"/>
  <c r="K7" i="7"/>
  <c r="J7" i="7"/>
  <c r="I7" i="7"/>
  <c r="H7" i="7"/>
  <c r="G7" i="7"/>
  <c r="F7" i="7"/>
  <c r="E7" i="7"/>
  <c r="D7" i="7"/>
  <c r="O6" i="7"/>
  <c r="N6" i="7"/>
  <c r="M6" i="7"/>
  <c r="M8" i="7" s="1"/>
  <c r="L6" i="7"/>
  <c r="Q14" i="7" s="1"/>
  <c r="Q15" i="7" s="1"/>
  <c r="O5" i="7"/>
  <c r="N5" i="7"/>
  <c r="N8" i="7" s="1"/>
  <c r="M5" i="7"/>
  <c r="L5" i="7"/>
  <c r="L7" i="7" s="1"/>
  <c r="L11" i="7" s="1"/>
  <c r="O4" i="7"/>
  <c r="O3" i="7"/>
  <c r="O8" i="7" s="1"/>
  <c r="O10" i="7" s="1"/>
  <c r="S13" i="6"/>
  <c r="S12" i="6"/>
  <c r="S11" i="6"/>
  <c r="K8" i="6"/>
  <c r="J8" i="6"/>
  <c r="I8" i="6"/>
  <c r="H8" i="6"/>
  <c r="G8" i="6"/>
  <c r="F8" i="6"/>
  <c r="E8" i="6"/>
  <c r="D8" i="6"/>
  <c r="Q7" i="6"/>
  <c r="K7" i="6"/>
  <c r="J7" i="6"/>
  <c r="I7" i="6"/>
  <c r="H7" i="6"/>
  <c r="G7" i="6"/>
  <c r="F7" i="6"/>
  <c r="E7" i="6"/>
  <c r="D7" i="6"/>
  <c r="Q6" i="6"/>
  <c r="O6" i="6"/>
  <c r="N6" i="6"/>
  <c r="M6" i="6"/>
  <c r="M7" i="6" s="1"/>
  <c r="L6" i="6"/>
  <c r="L7" i="6" s="1"/>
  <c r="L11" i="6" s="1"/>
  <c r="Q5" i="6"/>
  <c r="O5" i="6"/>
  <c r="N5" i="6"/>
  <c r="M5" i="6"/>
  <c r="L5" i="6"/>
  <c r="AC4" i="6"/>
  <c r="Z4" i="6"/>
  <c r="W4" i="6"/>
  <c r="T4" i="6"/>
  <c r="Q4" i="6"/>
  <c r="O4" i="6"/>
  <c r="N4" i="6"/>
  <c r="M4" i="6"/>
  <c r="L4" i="6"/>
  <c r="L8" i="6" s="1"/>
  <c r="L10" i="6" s="1"/>
  <c r="AC3" i="6"/>
  <c r="Z3" i="6"/>
  <c r="W3" i="6"/>
  <c r="T3" i="6"/>
  <c r="Q3" i="6"/>
  <c r="O3" i="6"/>
  <c r="O8" i="6" s="1"/>
  <c r="N3" i="6"/>
  <c r="N8" i="6" s="1"/>
  <c r="M3" i="6"/>
  <c r="M8" i="6" s="1"/>
  <c r="L3" i="6"/>
  <c r="C22" i="5"/>
  <c r="B22" i="5"/>
  <c r="C21" i="5"/>
  <c r="B21" i="5"/>
  <c r="C20" i="5"/>
  <c r="B20" i="5"/>
  <c r="C19" i="5"/>
  <c r="B19" i="5"/>
  <c r="C6" i="5"/>
  <c r="B6" i="5"/>
  <c r="C5" i="5"/>
  <c r="B5" i="5"/>
  <c r="C4" i="5"/>
  <c r="B4" i="5"/>
  <c r="C3" i="5"/>
  <c r="B3" i="5"/>
  <c r="F7" i="4"/>
  <c r="E7" i="4"/>
  <c r="D7" i="4"/>
  <c r="F6" i="4"/>
  <c r="E6" i="4"/>
  <c r="D6" i="4"/>
  <c r="H5" i="4"/>
  <c r="G5" i="4"/>
  <c r="H4" i="4"/>
  <c r="G4" i="4"/>
  <c r="H3" i="4"/>
  <c r="G3" i="4"/>
  <c r="H2" i="4"/>
  <c r="G2" i="4"/>
  <c r="K7" i="3"/>
  <c r="J7" i="3"/>
  <c r="I7" i="3"/>
  <c r="H7" i="3"/>
  <c r="G7" i="3"/>
  <c r="F7" i="3"/>
  <c r="E7" i="3"/>
  <c r="D7" i="3"/>
  <c r="K6" i="3"/>
  <c r="J6" i="3"/>
  <c r="I6" i="3"/>
  <c r="H6" i="3"/>
  <c r="G6" i="3"/>
  <c r="F6" i="3"/>
  <c r="E6" i="3"/>
  <c r="D6" i="3"/>
  <c r="O5" i="3"/>
  <c r="N5" i="3"/>
  <c r="M5" i="3"/>
  <c r="L5" i="3"/>
  <c r="O4" i="3"/>
  <c r="N4" i="3"/>
  <c r="M4" i="3"/>
  <c r="L4" i="3"/>
  <c r="AC3" i="3"/>
  <c r="Z3" i="3"/>
  <c r="W3" i="3"/>
  <c r="T3" i="3"/>
  <c r="O3" i="3"/>
  <c r="N3" i="3"/>
  <c r="M3" i="3"/>
  <c r="L3" i="3"/>
  <c r="AC2" i="3"/>
  <c r="Z2" i="3"/>
  <c r="W2" i="3"/>
  <c r="T2" i="3"/>
  <c r="O2" i="3"/>
  <c r="N2" i="3"/>
  <c r="M2" i="3"/>
  <c r="L2" i="3"/>
  <c r="S10" i="3" s="1"/>
  <c r="R13" i="1"/>
  <c r="R12" i="1"/>
  <c r="R11" i="1"/>
  <c r="R10" i="1"/>
  <c r="N7" i="1"/>
  <c r="M7" i="1"/>
  <c r="L7" i="1"/>
  <c r="K7" i="1"/>
  <c r="J7" i="1"/>
  <c r="I7" i="1"/>
  <c r="H7" i="1"/>
  <c r="G7" i="1"/>
  <c r="F7" i="1"/>
  <c r="E7" i="1"/>
  <c r="D7" i="1"/>
  <c r="N6" i="1"/>
  <c r="N10" i="1" s="1"/>
  <c r="M6" i="1"/>
  <c r="M10" i="1" s="1"/>
  <c r="L6" i="1"/>
  <c r="K6" i="1"/>
  <c r="J6" i="1"/>
  <c r="I6" i="1"/>
  <c r="H6" i="1"/>
  <c r="G6" i="1"/>
  <c r="F6" i="1"/>
  <c r="E6" i="1"/>
  <c r="D6" i="1"/>
  <c r="P5" i="1"/>
  <c r="O5" i="1"/>
  <c r="P4" i="1"/>
  <c r="O4" i="1"/>
  <c r="AB3" i="1"/>
  <c r="Y3" i="1"/>
  <c r="V3" i="1"/>
  <c r="S3" i="1"/>
  <c r="P3" i="1"/>
  <c r="O3" i="1"/>
  <c r="AB2" i="1"/>
  <c r="Y2" i="1"/>
  <c r="V2" i="1"/>
  <c r="S2" i="1"/>
  <c r="P2" i="1"/>
  <c r="O2" i="1"/>
  <c r="B24" i="5" l="1"/>
  <c r="B23" i="5"/>
  <c r="H6" i="4"/>
  <c r="C23" i="5"/>
  <c r="C24" i="5"/>
  <c r="G7" i="4"/>
  <c r="O7" i="3"/>
  <c r="Q4" i="3"/>
  <c r="N6" i="3"/>
  <c r="Q3" i="3"/>
  <c r="P5" i="3"/>
  <c r="L6" i="3"/>
  <c r="L10" i="3" s="1"/>
  <c r="C11" i="5"/>
  <c r="C14" i="5"/>
  <c r="B11" i="5"/>
  <c r="M7" i="3"/>
  <c r="N9" i="3" s="1"/>
  <c r="N7" i="3"/>
  <c r="O9" i="3" s="1"/>
  <c r="O7" i="1"/>
  <c r="N9" i="1"/>
  <c r="K9" i="1"/>
  <c r="C8" i="5"/>
  <c r="K10" i="1"/>
  <c r="L10" i="1"/>
  <c r="M9" i="1"/>
  <c r="R14" i="1"/>
  <c r="P6" i="1"/>
  <c r="AC8" i="6"/>
  <c r="M10" i="6"/>
  <c r="N10" i="6"/>
  <c r="N10" i="7"/>
  <c r="M10" i="8"/>
  <c r="O10" i="6"/>
  <c r="M11" i="6"/>
  <c r="L8" i="7"/>
  <c r="L10" i="7" s="1"/>
  <c r="O8" i="8"/>
  <c r="O10" i="8" s="1"/>
  <c r="N7" i="6"/>
  <c r="N11" i="6" s="1"/>
  <c r="O7" i="7"/>
  <c r="O11" i="7" s="1"/>
  <c r="Q13" i="8"/>
  <c r="Q15" i="8" s="1"/>
  <c r="O7" i="6"/>
  <c r="O11" i="6" s="1"/>
  <c r="S11" i="3"/>
  <c r="B12" i="5"/>
  <c r="P7" i="1"/>
  <c r="Q5" i="3"/>
  <c r="M6" i="3"/>
  <c r="M10" i="3" s="1"/>
  <c r="S12" i="3"/>
  <c r="H7" i="4"/>
  <c r="C12" i="5"/>
  <c r="AB7" i="1"/>
  <c r="S13" i="3"/>
  <c r="B13" i="5"/>
  <c r="L7" i="8"/>
  <c r="L11" i="8" s="1"/>
  <c r="O6" i="3"/>
  <c r="O10" i="3" s="1"/>
  <c r="C13" i="5"/>
  <c r="L9" i="1"/>
  <c r="P2" i="3"/>
  <c r="P3" i="3"/>
  <c r="P4" i="3"/>
  <c r="L7" i="3"/>
  <c r="L9" i="3" s="1"/>
  <c r="B7" i="5"/>
  <c r="B14" i="5"/>
  <c r="Q2" i="3"/>
  <c r="G6" i="4"/>
  <c r="C7" i="5"/>
  <c r="B8" i="5"/>
  <c r="S14" i="6"/>
  <c r="S15" i="6" s="1"/>
  <c r="O6" i="1"/>
  <c r="S14" i="3" l="1"/>
  <c r="C15" i="5"/>
  <c r="P6" i="3"/>
  <c r="B15" i="5"/>
  <c r="M11" i="8"/>
  <c r="M10" i="7"/>
  <c r="Q6" i="3"/>
  <c r="M9" i="3"/>
  <c r="AC7" i="3"/>
  <c r="C16" i="5"/>
  <c r="B16" i="5"/>
  <c r="Q7" i="3"/>
  <c r="P7" i="3"/>
  <c r="N10" i="3"/>
</calcChain>
</file>

<file path=xl/sharedStrings.xml><?xml version="1.0" encoding="utf-8"?>
<sst xmlns="http://schemas.openxmlformats.org/spreadsheetml/2006/main" count="242" uniqueCount="74">
  <si>
    <t>No</t>
  </si>
  <si>
    <t>Jenis Kendaraan</t>
  </si>
  <si>
    <t>Estimasi Jumlah Penumpang</t>
  </si>
  <si>
    <t>25 Desember 2025</t>
  </si>
  <si>
    <t>26 Desember 2025</t>
  </si>
  <si>
    <t>27 Desember 2025</t>
  </si>
  <si>
    <t>28 Desember 2025</t>
  </si>
  <si>
    <t>29 Desember 2025</t>
  </si>
  <si>
    <t>30 Desember 2025</t>
  </si>
  <si>
    <t>31 Desember 2025</t>
  </si>
  <si>
    <t>1 Januari 2026</t>
  </si>
  <si>
    <t>2 Januari 2026</t>
  </si>
  <si>
    <t>3 Januari 2026</t>
  </si>
  <si>
    <t>4 Januari 2026</t>
  </si>
  <si>
    <t>Estimasi Total</t>
  </si>
  <si>
    <t>Rata-rata</t>
  </si>
  <si>
    <t>lewat 1C</t>
  </si>
  <si>
    <t>26 Maret 2026</t>
  </si>
  <si>
    <t xml:space="preserve">Perbadingan </t>
  </si>
  <si>
    <t>27 Maret 2026</t>
  </si>
  <si>
    <t>28 Maret 2026</t>
  </si>
  <si>
    <t>29 Maret 2026</t>
  </si>
  <si>
    <t>Mobil</t>
  </si>
  <si>
    <t>Motor</t>
  </si>
  <si>
    <t>Bus</t>
  </si>
  <si>
    <t>Truk</t>
  </si>
  <si>
    <t>5</t>
  </si>
  <si>
    <t>Total Kendaraan</t>
  </si>
  <si>
    <t>6</t>
  </si>
  <si>
    <t>Estimasi Total Pengunjung</t>
  </si>
  <si>
    <t>laporan lapangan</t>
  </si>
  <si>
    <t>-</t>
  </si>
  <si>
    <t>pengunjung</t>
  </si>
  <si>
    <t>kendaraan</t>
  </si>
  <si>
    <t>Catatan :</t>
  </si>
  <si>
    <t>Asumsi</t>
  </si>
  <si>
    <t>1 Mobil = 5 Orang</t>
  </si>
  <si>
    <t>1 Motor = 2 Orang</t>
  </si>
  <si>
    <t>1 Bus = 20 Orang</t>
  </si>
  <si>
    <t>1 Truk = 2 Orang</t>
  </si>
  <si>
    <t>18 Maret 2026</t>
  </si>
  <si>
    <t>19 Maret 2026</t>
  </si>
  <si>
    <t>20 Maret 2026</t>
  </si>
  <si>
    <t>21 Maret 2026</t>
  </si>
  <si>
    <t>22 Maret 2026</t>
  </si>
  <si>
    <t>23 Maret 2026</t>
  </si>
  <si>
    <t>24 Maret 2026</t>
  </si>
  <si>
    <t>25 Maret 2026</t>
  </si>
  <si>
    <t>Rata-Rata</t>
  </si>
  <si>
    <t>Laporan Lapangan</t>
  </si>
  <si>
    <t>Nataru (25 Des 2025 - 04 Januari 2026)</t>
  </si>
  <si>
    <t>Min</t>
  </si>
  <si>
    <t>Max</t>
  </si>
  <si>
    <t>Nyepi dan Lebaran (18-24 Maret 2026)</t>
  </si>
  <si>
    <t>Paskah (3-5 April 2026)</t>
  </si>
  <si>
    <t>Period 1</t>
  </si>
  <si>
    <t>sumbar</t>
  </si>
  <si>
    <t>mobil</t>
  </si>
  <si>
    <t>motor</t>
  </si>
  <si>
    <t>1c</t>
  </si>
  <si>
    <t>bus</t>
  </si>
  <si>
    <t>T.Kendaraan</t>
  </si>
  <si>
    <t>Area</t>
  </si>
  <si>
    <t>Orang/Kendaraan</t>
  </si>
  <si>
    <t>Rest Area</t>
  </si>
  <si>
    <t>Parkiran Rest Area</t>
  </si>
  <si>
    <t>Masjid Negara</t>
  </si>
  <si>
    <t>Sumbu Barat</t>
  </si>
  <si>
    <t>Plaza Ceremony</t>
  </si>
  <si>
    <t>Taman Kusuma Bangsa</t>
  </si>
  <si>
    <t>Jalan Grande</t>
  </si>
  <si>
    <t>Tol Pulau Balang</t>
  </si>
  <si>
    <t>no</t>
  </si>
  <si>
    <t>jenis_kendaraan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</si>
</sst>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00."/>
    <numFmt numFmtId="166" formatCode="d\ mmmm\ yyyy"/>
    <numFmt numFmtId="167" formatCode="0.00000000"/>
  </numFmts>
  <fonts count="1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434343"/>
      <name val="Roboto"/>
    </font>
    <font>
      <b/>
      <sz val="10"/>
      <color theme="1"/>
      <name val="Arial"/>
      <family val="2"/>
      <scheme val="minor"/>
    </font>
    <font>
      <b/>
      <sz val="11"/>
      <color rgb="FF434343"/>
      <name val="Roboto"/>
    </font>
    <font>
      <i/>
      <sz val="11"/>
      <color rgb="FF434343"/>
      <name val="Roboto"/>
    </font>
    <font>
      <i/>
      <sz val="10"/>
      <color theme="1"/>
      <name val="Arial"/>
      <family val="2"/>
      <scheme val="minor"/>
    </font>
    <font>
      <sz val="12"/>
      <color rgb="FF000000"/>
      <name val="Arial"/>
      <family val="2"/>
    </font>
    <font>
      <sz val="11"/>
      <color rgb="FF434343"/>
      <name val="Arial"/>
      <family val="2"/>
    </font>
    <font>
      <b/>
      <sz val="11"/>
      <color rgb="FF434343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CFE2F3"/>
        <bgColor rgb="FFCFE2F3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/>
    <xf numFmtId="0" fontId="3" fillId="2" borderId="1" xfId="0" applyFont="1" applyFill="1" applyBorder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3" fontId="1" fillId="0" borderId="1" xfId="0" applyNumberFormat="1" applyFont="1" applyBorder="1"/>
    <xf numFmtId="3" fontId="5" fillId="0" borderId="1" xfId="0" applyNumberFormat="1" applyFont="1" applyBorder="1"/>
    <xf numFmtId="0" fontId="1" fillId="0" borderId="1" xfId="0" applyFont="1" applyBorder="1"/>
    <xf numFmtId="164" fontId="1" fillId="0" borderId="0" xfId="0" applyNumberFormat="1" applyFont="1"/>
    <xf numFmtId="0" fontId="1" fillId="2" borderId="1" xfId="0" applyFont="1" applyFill="1" applyBorder="1"/>
    <xf numFmtId="49" fontId="1" fillId="0" borderId="1" xfId="0" applyNumberFormat="1" applyFont="1" applyBorder="1" applyAlignment="1">
      <alignment horizontal="center"/>
    </xf>
    <xf numFmtId="49" fontId="6" fillId="3" borderId="1" xfId="0" applyNumberFormat="1" applyFont="1" applyFill="1" applyBorder="1"/>
    <xf numFmtId="49" fontId="1" fillId="3" borderId="1" xfId="0" applyNumberFormat="1" applyFont="1" applyFill="1" applyBorder="1"/>
    <xf numFmtId="3" fontId="1" fillId="4" borderId="1" xfId="0" applyNumberFormat="1" applyFont="1" applyFill="1" applyBorder="1" applyAlignment="1">
      <alignment horizontal="right"/>
    </xf>
    <xf numFmtId="3" fontId="5" fillId="4" borderId="1" xfId="0" applyNumberFormat="1" applyFont="1" applyFill="1" applyBorder="1" applyAlignment="1">
      <alignment horizontal="right"/>
    </xf>
    <xf numFmtId="49" fontId="1" fillId="0" borderId="0" xfId="0" applyNumberFormat="1" applyFont="1"/>
    <xf numFmtId="165" fontId="4" fillId="5" borderId="0" xfId="0" applyNumberFormat="1" applyFont="1" applyFill="1"/>
    <xf numFmtId="0" fontId="4" fillId="6" borderId="0" xfId="0" applyFont="1" applyFill="1"/>
    <xf numFmtId="2" fontId="1" fillId="0" borderId="0" xfId="0" applyNumberFormat="1" applyFont="1"/>
    <xf numFmtId="0" fontId="7" fillId="6" borderId="0" xfId="0" applyFont="1" applyFill="1"/>
    <xf numFmtId="0" fontId="5" fillId="0" borderId="0" xfId="0" applyFont="1"/>
    <xf numFmtId="0" fontId="8" fillId="0" borderId="0" xfId="0" applyFont="1"/>
    <xf numFmtId="0" fontId="2" fillId="7" borderId="1" xfId="0" applyFont="1" applyFill="1" applyBorder="1"/>
    <xf numFmtId="166" fontId="2" fillId="7" borderId="1" xfId="0" applyNumberFormat="1" applyFont="1" applyFill="1" applyBorder="1" applyAlignment="1">
      <alignment horizontal="right"/>
    </xf>
    <xf numFmtId="0" fontId="3" fillId="7" borderId="1" xfId="0" applyFont="1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164" fontId="2" fillId="0" borderId="0" xfId="0" applyNumberFormat="1" applyFont="1"/>
    <xf numFmtId="0" fontId="2" fillId="2" borderId="1" xfId="0" applyFont="1" applyFill="1" applyBorder="1"/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/>
    <xf numFmtId="3" fontId="2" fillId="4" borderId="1" xfId="0" applyNumberFormat="1" applyFont="1" applyFill="1" applyBorder="1" applyAlignment="1">
      <alignment horizontal="right"/>
    </xf>
    <xf numFmtId="49" fontId="2" fillId="0" borderId="0" xfId="0" applyNumberFormat="1" applyFont="1"/>
    <xf numFmtId="3" fontId="2" fillId="7" borderId="1" xfId="0" applyNumberFormat="1" applyFont="1" applyFill="1" applyBorder="1" applyAlignment="1">
      <alignment horizontal="right"/>
    </xf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2" fillId="6" borderId="0" xfId="0" applyFont="1" applyFill="1"/>
    <xf numFmtId="3" fontId="3" fillId="0" borderId="1" xfId="0" applyNumberFormat="1" applyFont="1" applyBorder="1" applyAlignment="1">
      <alignment horizontal="right"/>
    </xf>
    <xf numFmtId="3" fontId="3" fillId="4" borderId="1" xfId="0" applyNumberFormat="1" applyFont="1" applyFill="1" applyBorder="1" applyAlignment="1">
      <alignment horizontal="right"/>
    </xf>
    <xf numFmtId="3" fontId="3" fillId="7" borderId="1" xfId="0" applyNumberFormat="1" applyFont="1" applyFill="1" applyBorder="1" applyAlignment="1">
      <alignment horizontal="right"/>
    </xf>
    <xf numFmtId="167" fontId="1" fillId="0" borderId="0" xfId="0" applyNumberFormat="1" applyFont="1"/>
    <xf numFmtId="49" fontId="1" fillId="4" borderId="1" xfId="0" applyNumberFormat="1" applyFont="1" applyFill="1" applyBorder="1" applyAlignment="1">
      <alignment horizontal="right"/>
    </xf>
    <xf numFmtId="0" fontId="4" fillId="8" borderId="0" xfId="0" applyFont="1" applyFill="1"/>
    <xf numFmtId="0" fontId="4" fillId="9" borderId="0" xfId="0" applyFont="1" applyFill="1"/>
    <xf numFmtId="0" fontId="6" fillId="6" borderId="0" xfId="0" applyFont="1" applyFill="1"/>
    <xf numFmtId="0" fontId="6" fillId="6" borderId="1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9" fillId="0" borderId="1" xfId="0" applyFont="1" applyBorder="1"/>
    <xf numFmtId="0" fontId="4" fillId="6" borderId="1" xfId="0" applyFont="1" applyFill="1" applyBorder="1"/>
    <xf numFmtId="0" fontId="10" fillId="2" borderId="1" xfId="0" applyFont="1" applyFill="1" applyBorder="1"/>
    <xf numFmtId="49" fontId="11" fillId="3" borderId="1" xfId="0" applyNumberFormat="1" applyFont="1" applyFill="1" applyBorder="1"/>
    <xf numFmtId="3" fontId="10" fillId="5" borderId="0" xfId="0" applyNumberFormat="1" applyFont="1" applyFill="1"/>
    <xf numFmtId="165" fontId="10" fillId="5" borderId="0" xfId="0" applyNumberFormat="1" applyFont="1" applyFill="1"/>
    <xf numFmtId="0" fontId="10" fillId="6" borderId="0" xfId="0" applyFont="1" applyFill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3" fontId="12" fillId="0" borderId="1" xfId="0" applyNumberFormat="1" applyFont="1" applyBorder="1"/>
    <xf numFmtId="0" fontId="12" fillId="2" borderId="1" xfId="0" applyFont="1" applyFill="1" applyBorder="1"/>
    <xf numFmtId="49" fontId="12" fillId="0" borderId="1" xfId="0" applyNumberFormat="1" applyFont="1" applyBorder="1" applyAlignment="1">
      <alignment horizontal="center"/>
    </xf>
    <xf numFmtId="49" fontId="12" fillId="3" borderId="1" xfId="0" applyNumberFormat="1" applyFont="1" applyFill="1" applyBorder="1"/>
    <xf numFmtId="3" fontId="12" fillId="4" borderId="1" xfId="0" applyNumberFormat="1" applyFont="1" applyFill="1" applyBorder="1" applyAlignment="1">
      <alignment horizontal="right"/>
    </xf>
    <xf numFmtId="0" fontId="13" fillId="0" borderId="0" xfId="0" applyFont="1"/>
    <xf numFmtId="0" fontId="12" fillId="0" borderId="0" xfId="0" applyFont="1"/>
    <xf numFmtId="2" fontId="12" fillId="0" borderId="0" xfId="0" applyNumberFormat="1" applyFont="1"/>
    <xf numFmtId="0" fontId="14" fillId="0" borderId="0" xfId="0" applyFont="1"/>
    <xf numFmtId="0" fontId="4" fillId="0" borderId="0" xfId="0" applyFont="1" applyFill="1"/>
    <xf numFmtId="0" fontId="0" fillId="0" borderId="0" xfId="0" applyFill="1"/>
  </cellXfs>
  <cellStyles count="1">
    <cellStyle name="Normal" xfId="0" builtinId="0"/>
  </cellStyles>
  <dxfs count="9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'Rekap Jumlah Pengunjung'!$C$2</c:f>
              <c:strCache>
                <c:ptCount val="1"/>
                <c:pt idx="0">
                  <c:v>Estimasi Jumlah Penumpang</c:v>
                </c:pt>
              </c:strCache>
            </c:strRef>
          </c:tx>
          <c:spPr>
            <a:solidFill>
              <a:srgbClr val="5891A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Pengunjung'!$C$3:$C$4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038-FF4C-9A63-C52833930208}"/>
            </c:ext>
          </c:extLst>
        </c:ser>
        <c:ser>
          <c:idx val="1"/>
          <c:order val="1"/>
          <c:tx>
            <c:strRef>
              <c:f>'Rekap Jumlah Pengunjung'!$D$2</c:f>
              <c:strCache>
                <c:ptCount val="1"/>
                <c:pt idx="0">
                  <c:v>18 Maret 2026</c:v>
                </c:pt>
              </c:strCache>
            </c:strRef>
          </c:tx>
          <c:spPr>
            <a:solidFill>
              <a:srgbClr val="00456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Pengunjung'!$D$3:$D$4</c:f>
              <c:numCache>
                <c:formatCode>#,##0</c:formatCode>
                <c:ptCount val="2"/>
                <c:pt idx="0">
                  <c:v>811</c:v>
                </c:pt>
                <c:pt idx="1">
                  <c:v>590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038-FF4C-9A63-C52833930208}"/>
            </c:ext>
          </c:extLst>
        </c:ser>
        <c:ser>
          <c:idx val="2"/>
          <c:order val="2"/>
          <c:tx>
            <c:strRef>
              <c:f>'Rekap Jumlah Pengunjung'!$E$2</c:f>
              <c:strCache>
                <c:ptCount val="1"/>
                <c:pt idx="0">
                  <c:v>19 Maret 2026</c:v>
                </c:pt>
              </c:strCache>
            </c:strRef>
          </c:tx>
          <c:spPr>
            <a:solidFill>
              <a:srgbClr val="FF6F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Pengunjung'!$E$3:$E$4</c:f>
              <c:numCache>
                <c:formatCode>#,##0</c:formatCode>
                <c:ptCount val="2"/>
                <c:pt idx="0">
                  <c:v>1510</c:v>
                </c:pt>
                <c:pt idx="1">
                  <c:v>612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E038-FF4C-9A63-C52833930208}"/>
            </c:ext>
          </c:extLst>
        </c:ser>
        <c:ser>
          <c:idx val="3"/>
          <c:order val="3"/>
          <c:tx>
            <c:strRef>
              <c:f>'Rekap Jumlah Pengunjung'!$F$2</c:f>
              <c:strCache>
                <c:ptCount val="1"/>
                <c:pt idx="0">
                  <c:v>20 Maret 2026</c:v>
                </c:pt>
              </c:strCache>
            </c:strRef>
          </c:tx>
          <c:spPr>
            <a:solidFill>
              <a:srgbClr val="1C768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Pengunjung'!$F$3:$F$4</c:f>
              <c:numCache>
                <c:formatCode>#,##0</c:formatCode>
                <c:ptCount val="2"/>
                <c:pt idx="0">
                  <c:v>1782</c:v>
                </c:pt>
                <c:pt idx="1">
                  <c:v>493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E038-FF4C-9A63-C52833930208}"/>
            </c:ext>
          </c:extLst>
        </c:ser>
        <c:ser>
          <c:idx val="4"/>
          <c:order val="4"/>
          <c:tx>
            <c:strRef>
              <c:f>'Rekap Jumlah Pengunjung'!$G$2</c:f>
              <c:strCache>
                <c:ptCount val="1"/>
                <c:pt idx="0">
                  <c:v>21 Maret 2026</c:v>
                </c:pt>
              </c:strCache>
            </c:strRef>
          </c:tx>
          <c:spPr>
            <a:solidFill>
              <a:srgbClr val="0F45A8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Pengunjung'!$G$3:$G$4</c:f>
              <c:numCache>
                <c:formatCode>#,##0</c:formatCode>
                <c:ptCount val="2"/>
                <c:pt idx="0">
                  <c:v>2227</c:v>
                </c:pt>
                <c:pt idx="1">
                  <c:v>712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E038-FF4C-9A63-C52833930208}"/>
            </c:ext>
          </c:extLst>
        </c:ser>
        <c:ser>
          <c:idx val="5"/>
          <c:order val="5"/>
          <c:tx>
            <c:strRef>
              <c:f>'Rekap Jumlah Pengunjung'!$H$2</c:f>
              <c:strCache>
                <c:ptCount val="1"/>
                <c:pt idx="0">
                  <c:v>22 Maret 2026</c:v>
                </c:pt>
              </c:strCache>
            </c:strRef>
          </c:tx>
          <c:spPr>
            <a:solidFill>
              <a:srgbClr val="4CDC8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Pengunjung'!$H$3:$H$4</c:f>
              <c:numCache>
                <c:formatCode>#,##0</c:formatCode>
                <c:ptCount val="2"/>
                <c:pt idx="0">
                  <c:v>6837</c:v>
                </c:pt>
                <c:pt idx="1">
                  <c:v>2405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E038-FF4C-9A63-C52833930208}"/>
            </c:ext>
          </c:extLst>
        </c:ser>
        <c:ser>
          <c:idx val="6"/>
          <c:order val="6"/>
          <c:tx>
            <c:strRef>
              <c:f>'Rekap Jumlah Pengunjung'!$I$2</c:f>
              <c:strCache>
                <c:ptCount val="1"/>
                <c:pt idx="0">
                  <c:v>23 Maret 2026</c:v>
                </c:pt>
              </c:strCache>
            </c:strRef>
          </c:tx>
          <c:spPr>
            <a:solidFill>
              <a:srgbClr val="BFD5D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Pengunjung'!$I$3:$I$4</c:f>
              <c:numCache>
                <c:formatCode>#,##0</c:formatCode>
                <c:ptCount val="2"/>
                <c:pt idx="0">
                  <c:v>9279</c:v>
                </c:pt>
                <c:pt idx="1">
                  <c:v>3261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E038-FF4C-9A63-C52833930208}"/>
            </c:ext>
          </c:extLst>
        </c:ser>
        <c:ser>
          <c:idx val="7"/>
          <c:order val="7"/>
          <c:tx>
            <c:strRef>
              <c:f>'Rekap Jumlah Pengunjung'!$J$2</c:f>
              <c:strCache>
                <c:ptCount val="1"/>
                <c:pt idx="0">
                  <c:v>24 Maret 2026</c:v>
                </c:pt>
              </c:strCache>
            </c:strRef>
          </c:tx>
          <c:spPr>
            <a:solidFill>
              <a:srgbClr val="00B2F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Pengunjung'!$J$3:$J$4</c:f>
              <c:numCache>
                <c:formatCode>#,##0</c:formatCode>
                <c:ptCount val="2"/>
                <c:pt idx="0">
                  <c:v>7114</c:v>
                </c:pt>
                <c:pt idx="1">
                  <c:v>2578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E038-FF4C-9A63-C52833930208}"/>
            </c:ext>
          </c:extLst>
        </c:ser>
        <c:ser>
          <c:idx val="8"/>
          <c:order val="8"/>
          <c:tx>
            <c:strRef>
              <c:f>'Rekap Jumlah Pengunjung'!$K$2</c:f>
              <c:strCache>
                <c:ptCount val="1"/>
                <c:pt idx="0">
                  <c:v>25 Maret 2026</c:v>
                </c:pt>
              </c:strCache>
            </c:strRef>
          </c:tx>
          <c:spPr>
            <a:solidFill>
              <a:srgbClr val="FFDAC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Pengunjung'!$K$3:$K$4</c:f>
              <c:numCache>
                <c:formatCode>#,##0</c:formatCode>
                <c:ptCount val="2"/>
                <c:pt idx="0">
                  <c:v>4452</c:v>
                </c:pt>
                <c:pt idx="1">
                  <c:v>1469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E038-FF4C-9A63-C52833930208}"/>
            </c:ext>
          </c:extLst>
        </c:ser>
        <c:ser>
          <c:idx val="9"/>
          <c:order val="9"/>
          <c:tx>
            <c:strRef>
              <c:f>'Rekap Jumlah Pengunjung'!$L$2</c:f>
              <c:strCache>
                <c:ptCount val="1"/>
                <c:pt idx="0">
                  <c:v>26 Maret 2026</c:v>
                </c:pt>
              </c:strCache>
            </c:strRef>
          </c:tx>
          <c:spPr>
            <a:solidFill>
              <a:srgbClr val="5DCBD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Pengunjung'!$L$3:$L$4</c:f>
              <c:numCache>
                <c:formatCode>#,##0</c:formatCode>
                <c:ptCount val="2"/>
                <c:pt idx="0">
                  <c:v>3868</c:v>
                </c:pt>
                <c:pt idx="1">
                  <c:v>1910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E038-FF4C-9A63-C52833930208}"/>
            </c:ext>
          </c:extLst>
        </c:ser>
        <c:ser>
          <c:idx val="10"/>
          <c:order val="10"/>
          <c:tx>
            <c:strRef>
              <c:f>'Rekap Jumlah Pengunjung'!$M$2</c:f>
              <c:strCache>
                <c:ptCount val="1"/>
                <c:pt idx="0">
                  <c:v>27 Maret 2026</c:v>
                </c:pt>
              </c:strCache>
            </c:strRef>
          </c:tx>
          <c:spPr>
            <a:solidFill>
              <a:srgbClr val="5F93F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Pengunjung'!$M$3:$M$4</c:f>
              <c:numCache>
                <c:formatCode>#,##0</c:formatCode>
                <c:ptCount val="2"/>
                <c:pt idx="0">
                  <c:v>4279</c:v>
                </c:pt>
                <c:pt idx="1">
                  <c:v>2102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A-E038-FF4C-9A63-C52833930208}"/>
            </c:ext>
          </c:extLst>
        </c:ser>
        <c:ser>
          <c:idx val="11"/>
          <c:order val="11"/>
          <c:tx>
            <c:strRef>
              <c:f>'Rekap Jumlah Pengunjung'!$N$2</c:f>
              <c:strCache>
                <c:ptCount val="1"/>
                <c:pt idx="0">
                  <c:v>28 Maret 2026</c:v>
                </c:pt>
              </c:strCache>
            </c:strRef>
          </c:tx>
          <c:spPr>
            <a:solidFill>
              <a:srgbClr val="CCF5D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Pengunjung'!$N$3:$N$4</c:f>
              <c:numCache>
                <c:formatCode>#,##0</c:formatCode>
                <c:ptCount val="2"/>
                <c:pt idx="0">
                  <c:v>6120</c:v>
                </c:pt>
                <c:pt idx="1">
                  <c:v>5078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E038-FF4C-9A63-C52833930208}"/>
            </c:ext>
          </c:extLst>
        </c:ser>
        <c:ser>
          <c:idx val="12"/>
          <c:order val="12"/>
          <c:tx>
            <c:strRef>
              <c:f>'Rekap Jumlah Pengunjung'!$O$2</c:f>
              <c:strCache>
                <c:ptCount val="1"/>
                <c:pt idx="0">
                  <c:v>29 Maret 2026</c:v>
                </c:pt>
              </c:strCache>
            </c:strRef>
          </c:tx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'Rekap Jumlah Pengunjung'!$O$3:$O$4</c:f>
              <c:numCache>
                <c:formatCode>#,##0</c:formatCode>
                <c:ptCount val="2"/>
                <c:pt idx="0">
                  <c:v>1715</c:v>
                </c:pt>
                <c:pt idx="1">
                  <c:v>1704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C-E038-FF4C-9A63-C52833930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4541716"/>
        <c:axId val="76064069"/>
      </c:barChart>
      <c:catAx>
        <c:axId val="4545417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76064069"/>
        <c:crosses val="autoZero"/>
        <c:auto val="1"/>
        <c:lblAlgn val="ctr"/>
        <c:lblOffset val="100"/>
        <c:noMultiLvlLbl val="1"/>
      </c:catAx>
      <c:valAx>
        <c:axId val="760640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5454171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0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434343"/>
                </a:solidFill>
                <a:latin typeface="+mn-lt"/>
              </a:defRPr>
            </a:pPr>
            <a:r>
              <a:rPr b="1">
                <a:solidFill>
                  <a:srgbClr val="434343"/>
                </a:solidFill>
                <a:latin typeface="+mn-lt"/>
              </a:rPr>
              <a:t>Rekap Jumlah Pengunjung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tx>
            <c:strRef>
              <c:f>'Rekap Jumlah Pengunjung'!$C$2</c:f>
              <c:strCache>
                <c:ptCount val="1"/>
                <c:pt idx="0">
                  <c:v>Estimasi Jumlah Penumpang</c:v>
                </c:pt>
              </c:strCache>
            </c:strRef>
          </c:tx>
          <c:spPr>
            <a:solidFill>
              <a:srgbClr val="5891AD"/>
            </a:solidFill>
            <a:ln cmpd="sng">
              <a:solidFill>
                <a:srgbClr val="4A86E8">
                  <a:alpha val="100000"/>
                </a:srgbClr>
              </a:solidFill>
            </a:ln>
          </c:spPr>
          <c:invertIfNegative val="1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>
                    <a:latin typeface="Roboto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Pengunjung'!$C$3:$C$8</c:f>
              <c:numCache>
                <c:formatCode>General</c:formatCode>
                <c:ptCount val="6"/>
                <c:pt idx="0">
                  <c:v>5</c:v>
                </c:pt>
                <c:pt idx="1">
                  <c:v>2</c:v>
                </c:pt>
                <c:pt idx="2">
                  <c:v>20</c:v>
                </c:pt>
                <c:pt idx="3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4A86E8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DAE-D04F-B954-EA2BE237FDBB}"/>
            </c:ext>
          </c:extLst>
        </c:ser>
        <c:ser>
          <c:idx val="1"/>
          <c:order val="1"/>
          <c:tx>
            <c:strRef>
              <c:f>'Rekap Jumlah Pengunjung'!$D$2</c:f>
              <c:strCache>
                <c:ptCount val="1"/>
                <c:pt idx="0">
                  <c:v>18 Maret 2026</c:v>
                </c:pt>
              </c:strCache>
            </c:strRef>
          </c:tx>
          <c:spPr>
            <a:solidFill>
              <a:srgbClr val="00456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Pengunjung'!$D$3:$D$8</c:f>
              <c:numCache>
                <c:formatCode>#,##0</c:formatCode>
                <c:ptCount val="6"/>
                <c:pt idx="0">
                  <c:v>811</c:v>
                </c:pt>
                <c:pt idx="1">
                  <c:v>590</c:v>
                </c:pt>
                <c:pt idx="2">
                  <c:v>10</c:v>
                </c:pt>
                <c:pt idx="3">
                  <c:v>0</c:v>
                </c:pt>
                <c:pt idx="4">
                  <c:v>1411</c:v>
                </c:pt>
                <c:pt idx="5">
                  <c:v>6040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DAE-D04F-B954-EA2BE237FDBB}"/>
            </c:ext>
          </c:extLst>
        </c:ser>
        <c:ser>
          <c:idx val="2"/>
          <c:order val="2"/>
          <c:tx>
            <c:strRef>
              <c:f>'Rekap Jumlah Pengunjung'!$E$2</c:f>
              <c:strCache>
                <c:ptCount val="1"/>
                <c:pt idx="0">
                  <c:v>19 Maret 2026</c:v>
                </c:pt>
              </c:strCache>
            </c:strRef>
          </c:tx>
          <c:spPr>
            <a:solidFill>
              <a:srgbClr val="FF6F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Pengunjung'!$E$3:$E$8</c:f>
              <c:numCache>
                <c:formatCode>#,##0</c:formatCode>
                <c:ptCount val="6"/>
                <c:pt idx="0">
                  <c:v>1510</c:v>
                </c:pt>
                <c:pt idx="1">
                  <c:v>612</c:v>
                </c:pt>
                <c:pt idx="2">
                  <c:v>1</c:v>
                </c:pt>
                <c:pt idx="3">
                  <c:v>4</c:v>
                </c:pt>
                <c:pt idx="4">
                  <c:v>2127</c:v>
                </c:pt>
                <c:pt idx="5">
                  <c:v>8850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DDAE-D04F-B954-EA2BE237FDBB}"/>
            </c:ext>
          </c:extLst>
        </c:ser>
        <c:ser>
          <c:idx val="3"/>
          <c:order val="3"/>
          <c:tx>
            <c:strRef>
              <c:f>'Rekap Jumlah Pengunjung'!$F$2</c:f>
              <c:strCache>
                <c:ptCount val="1"/>
                <c:pt idx="0">
                  <c:v>20 Maret 2026</c:v>
                </c:pt>
              </c:strCache>
            </c:strRef>
          </c:tx>
          <c:spPr>
            <a:solidFill>
              <a:srgbClr val="1C768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Pengunjung'!$F$3:$F$8</c:f>
              <c:numCache>
                <c:formatCode>#,##0</c:formatCode>
                <c:ptCount val="6"/>
                <c:pt idx="0">
                  <c:v>1782</c:v>
                </c:pt>
                <c:pt idx="1">
                  <c:v>493</c:v>
                </c:pt>
                <c:pt idx="2">
                  <c:v>0</c:v>
                </c:pt>
                <c:pt idx="3">
                  <c:v>0</c:v>
                </c:pt>
                <c:pt idx="4">
                  <c:v>2275</c:v>
                </c:pt>
                <c:pt idx="5">
                  <c:v>9890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DDAE-D04F-B954-EA2BE237FDBB}"/>
            </c:ext>
          </c:extLst>
        </c:ser>
        <c:ser>
          <c:idx val="4"/>
          <c:order val="4"/>
          <c:tx>
            <c:strRef>
              <c:f>'Rekap Jumlah Pengunjung'!$G$2</c:f>
              <c:strCache>
                <c:ptCount val="1"/>
                <c:pt idx="0">
                  <c:v>21 Maret 2026</c:v>
                </c:pt>
              </c:strCache>
            </c:strRef>
          </c:tx>
          <c:spPr>
            <a:solidFill>
              <a:srgbClr val="0F45A8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Pengunjung'!$G$3:$G$8</c:f>
              <c:numCache>
                <c:formatCode>#,##0</c:formatCode>
                <c:ptCount val="6"/>
                <c:pt idx="0">
                  <c:v>2227</c:v>
                </c:pt>
                <c:pt idx="1">
                  <c:v>712</c:v>
                </c:pt>
                <c:pt idx="2">
                  <c:v>2</c:v>
                </c:pt>
                <c:pt idx="3">
                  <c:v>1</c:v>
                </c:pt>
                <c:pt idx="4">
                  <c:v>2942</c:v>
                </c:pt>
                <c:pt idx="5">
                  <c:v>14850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DDAE-D04F-B954-EA2BE237FDBB}"/>
            </c:ext>
          </c:extLst>
        </c:ser>
        <c:ser>
          <c:idx val="5"/>
          <c:order val="5"/>
          <c:tx>
            <c:strRef>
              <c:f>'Rekap Jumlah Pengunjung'!$H$2</c:f>
              <c:strCache>
                <c:ptCount val="1"/>
                <c:pt idx="0">
                  <c:v>22 Maret 2026</c:v>
                </c:pt>
              </c:strCache>
            </c:strRef>
          </c:tx>
          <c:spPr>
            <a:solidFill>
              <a:srgbClr val="4CDC8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Pengunjung'!$H$3:$H$8</c:f>
              <c:numCache>
                <c:formatCode>#,##0</c:formatCode>
                <c:ptCount val="6"/>
                <c:pt idx="0">
                  <c:v>6837</c:v>
                </c:pt>
                <c:pt idx="1">
                  <c:v>2405</c:v>
                </c:pt>
                <c:pt idx="2">
                  <c:v>7</c:v>
                </c:pt>
                <c:pt idx="4">
                  <c:v>9249</c:v>
                </c:pt>
                <c:pt idx="5">
                  <c:v>41610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DDAE-D04F-B954-EA2BE237FDBB}"/>
            </c:ext>
          </c:extLst>
        </c:ser>
        <c:ser>
          <c:idx val="6"/>
          <c:order val="6"/>
          <c:tx>
            <c:strRef>
              <c:f>'Rekap Jumlah Pengunjung'!$I$2</c:f>
              <c:strCache>
                <c:ptCount val="1"/>
                <c:pt idx="0">
                  <c:v>23 Maret 2026</c:v>
                </c:pt>
              </c:strCache>
            </c:strRef>
          </c:tx>
          <c:spPr>
            <a:solidFill>
              <a:srgbClr val="BFD5D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Pengunjung'!$I$3:$I$8</c:f>
              <c:numCache>
                <c:formatCode>#,##0</c:formatCode>
                <c:ptCount val="6"/>
                <c:pt idx="0">
                  <c:v>9279</c:v>
                </c:pt>
                <c:pt idx="1">
                  <c:v>3261</c:v>
                </c:pt>
                <c:pt idx="2">
                  <c:v>10</c:v>
                </c:pt>
                <c:pt idx="3">
                  <c:v>0</c:v>
                </c:pt>
                <c:pt idx="4">
                  <c:v>12550</c:v>
                </c:pt>
                <c:pt idx="5">
                  <c:v>62496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DDAE-D04F-B954-EA2BE237FDBB}"/>
            </c:ext>
          </c:extLst>
        </c:ser>
        <c:ser>
          <c:idx val="7"/>
          <c:order val="7"/>
          <c:tx>
            <c:strRef>
              <c:f>'Rekap Jumlah Pengunjung'!$J$2</c:f>
              <c:strCache>
                <c:ptCount val="1"/>
                <c:pt idx="0">
                  <c:v>24 Maret 2026</c:v>
                </c:pt>
              </c:strCache>
            </c:strRef>
          </c:tx>
          <c:spPr>
            <a:solidFill>
              <a:srgbClr val="00B2F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Pengunjung'!$J$3:$J$8</c:f>
              <c:numCache>
                <c:formatCode>#,##0</c:formatCode>
                <c:ptCount val="6"/>
                <c:pt idx="0">
                  <c:v>7114</c:v>
                </c:pt>
                <c:pt idx="1">
                  <c:v>2578</c:v>
                </c:pt>
                <c:pt idx="2">
                  <c:v>26</c:v>
                </c:pt>
                <c:pt idx="3">
                  <c:v>0</c:v>
                </c:pt>
                <c:pt idx="4">
                  <c:v>9718</c:v>
                </c:pt>
                <c:pt idx="5">
                  <c:v>43824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DDAE-D04F-B954-EA2BE237FDBB}"/>
            </c:ext>
          </c:extLst>
        </c:ser>
        <c:ser>
          <c:idx val="8"/>
          <c:order val="8"/>
          <c:tx>
            <c:strRef>
              <c:f>'Rekap Jumlah Pengunjung'!$K$2</c:f>
              <c:strCache>
                <c:ptCount val="1"/>
                <c:pt idx="0">
                  <c:v>25 Maret 2026</c:v>
                </c:pt>
              </c:strCache>
            </c:strRef>
          </c:tx>
          <c:spPr>
            <a:solidFill>
              <a:srgbClr val="FFDAC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Pengunjung'!$K$3:$K$8</c:f>
              <c:numCache>
                <c:formatCode>#,##0</c:formatCode>
                <c:ptCount val="6"/>
                <c:pt idx="0">
                  <c:v>4452</c:v>
                </c:pt>
                <c:pt idx="1">
                  <c:v>1469</c:v>
                </c:pt>
                <c:pt idx="2">
                  <c:v>20</c:v>
                </c:pt>
                <c:pt idx="3">
                  <c:v>19</c:v>
                </c:pt>
                <c:pt idx="4">
                  <c:v>5960</c:v>
                </c:pt>
                <c:pt idx="5">
                  <c:v>25855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DDAE-D04F-B954-EA2BE237FDBB}"/>
            </c:ext>
          </c:extLst>
        </c:ser>
        <c:ser>
          <c:idx val="9"/>
          <c:order val="9"/>
          <c:tx>
            <c:strRef>
              <c:f>'Rekap Jumlah Pengunjung'!$L$2</c:f>
              <c:strCache>
                <c:ptCount val="1"/>
                <c:pt idx="0">
                  <c:v>26 Maret 2026</c:v>
                </c:pt>
              </c:strCache>
            </c:strRef>
          </c:tx>
          <c:spPr>
            <a:solidFill>
              <a:srgbClr val="5DCBD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Pengunjung'!$L$3:$L$8</c:f>
              <c:numCache>
                <c:formatCode>#,##0</c:formatCode>
                <c:ptCount val="6"/>
                <c:pt idx="0">
                  <c:v>3868</c:v>
                </c:pt>
                <c:pt idx="1">
                  <c:v>1910</c:v>
                </c:pt>
                <c:pt idx="2">
                  <c:v>30</c:v>
                </c:pt>
                <c:pt idx="3">
                  <c:v>33</c:v>
                </c:pt>
                <c:pt idx="4">
                  <c:v>5841</c:v>
                </c:pt>
                <c:pt idx="5">
                  <c:v>23826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DDAE-D04F-B954-EA2BE237FDBB}"/>
            </c:ext>
          </c:extLst>
        </c:ser>
        <c:ser>
          <c:idx val="10"/>
          <c:order val="10"/>
          <c:tx>
            <c:strRef>
              <c:f>'Rekap Jumlah Pengunjung'!$M$2</c:f>
              <c:strCache>
                <c:ptCount val="1"/>
                <c:pt idx="0">
                  <c:v>27 Maret 2026</c:v>
                </c:pt>
              </c:strCache>
            </c:strRef>
          </c:tx>
          <c:spPr>
            <a:solidFill>
              <a:srgbClr val="5F93F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Pengunjung'!$M$3:$M$8</c:f>
              <c:numCache>
                <c:formatCode>#,##0</c:formatCode>
                <c:ptCount val="6"/>
                <c:pt idx="0">
                  <c:v>4279</c:v>
                </c:pt>
                <c:pt idx="1">
                  <c:v>2102</c:v>
                </c:pt>
                <c:pt idx="2">
                  <c:v>146</c:v>
                </c:pt>
                <c:pt idx="3">
                  <c:v>59</c:v>
                </c:pt>
                <c:pt idx="4">
                  <c:v>6586</c:v>
                </c:pt>
                <c:pt idx="5">
                  <c:v>28637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A-DDAE-D04F-B954-EA2BE237FDBB}"/>
            </c:ext>
          </c:extLst>
        </c:ser>
        <c:ser>
          <c:idx val="11"/>
          <c:order val="11"/>
          <c:tx>
            <c:strRef>
              <c:f>'Rekap Jumlah Pengunjung'!$N$2</c:f>
              <c:strCache>
                <c:ptCount val="1"/>
                <c:pt idx="0">
                  <c:v>28 Maret 2026</c:v>
                </c:pt>
              </c:strCache>
            </c:strRef>
          </c:tx>
          <c:spPr>
            <a:solidFill>
              <a:srgbClr val="CCF5D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Pengunjung'!$N$3:$N$8</c:f>
              <c:numCache>
                <c:formatCode>#,##0</c:formatCode>
                <c:ptCount val="6"/>
                <c:pt idx="0">
                  <c:v>6120</c:v>
                </c:pt>
                <c:pt idx="1">
                  <c:v>5078</c:v>
                </c:pt>
                <c:pt idx="2">
                  <c:v>211</c:v>
                </c:pt>
                <c:pt idx="3">
                  <c:v>73</c:v>
                </c:pt>
                <c:pt idx="4">
                  <c:v>11482</c:v>
                </c:pt>
                <c:pt idx="5">
                  <c:v>45122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DDAE-D04F-B954-EA2BE237FDBB}"/>
            </c:ext>
          </c:extLst>
        </c:ser>
        <c:ser>
          <c:idx val="12"/>
          <c:order val="12"/>
          <c:tx>
            <c:strRef>
              <c:f>'Rekap Jumlah Pengunjung'!$O$2</c:f>
              <c:strCache>
                <c:ptCount val="1"/>
                <c:pt idx="0">
                  <c:v>29 Maret 2026</c:v>
                </c:pt>
              </c:strCache>
            </c:strRef>
          </c:tx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Pengunjung'!$O$3:$O$8</c:f>
              <c:numCache>
                <c:formatCode>#,##0</c:formatCode>
                <c:ptCount val="6"/>
                <c:pt idx="0">
                  <c:v>1715</c:v>
                </c:pt>
                <c:pt idx="1">
                  <c:v>1704</c:v>
                </c:pt>
                <c:pt idx="2">
                  <c:v>106</c:v>
                </c:pt>
                <c:pt idx="3">
                  <c:v>47</c:v>
                </c:pt>
                <c:pt idx="4">
                  <c:v>3572</c:v>
                </c:pt>
                <c:pt idx="5">
                  <c:v>14197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C-DDAE-D04F-B954-EA2BE237FDBB}"/>
            </c:ext>
          </c:extLst>
        </c:ser>
        <c:ser>
          <c:idx val="13"/>
          <c:order val="13"/>
          <c:tx>
            <c:strRef>
              <c:f>'Rekap Jumlah Pengunjung'!$P$2</c:f>
              <c:strCache>
                <c:ptCount val="1"/>
                <c:pt idx="0">
                  <c:v>Estimasi Total</c:v>
                </c:pt>
              </c:strCache>
            </c:strRef>
          </c:tx>
          <c:spPr>
            <a:solidFill>
              <a:srgbClr val="94E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'Rekap Jumlah Pengunjung'!$B$3:$B$8</c:f>
              <c:strCache>
                <c:ptCount val="6"/>
                <c:pt idx="0">
                  <c:v>Mobil</c:v>
                </c:pt>
                <c:pt idx="1">
                  <c:v>Motor</c:v>
                </c:pt>
                <c:pt idx="2">
                  <c:v>Bus</c:v>
                </c:pt>
                <c:pt idx="3">
                  <c:v>Truk</c:v>
                </c:pt>
                <c:pt idx="4">
                  <c:v>Total Kendaraan</c:v>
                </c:pt>
                <c:pt idx="5">
                  <c:v>Estimasi Total Pengunjung</c:v>
                </c:pt>
              </c:strCache>
            </c:strRef>
          </c:cat>
          <c:val>
            <c:numRef>
              <c:f>'Rekap Jumlah Pengunjung'!$P$3:$P$8</c:f>
              <c:numCache>
                <c:formatCode>#,##0</c:formatCode>
                <c:ptCount val="6"/>
                <c:pt idx="0">
                  <c:v>54023</c:v>
                </c:pt>
                <c:pt idx="1">
                  <c:v>25119</c:v>
                </c:pt>
                <c:pt idx="2">
                  <c:v>682</c:v>
                </c:pt>
                <c:pt idx="3">
                  <c:v>281</c:v>
                </c:pt>
                <c:pt idx="4">
                  <c:v>80105</c:v>
                </c:pt>
                <c:pt idx="5">
                  <c:v>352102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D-DDAE-D04F-B954-EA2BE237F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5002976"/>
        <c:axId val="995211408"/>
        <c:axId val="0"/>
      </c:bar3DChart>
      <c:catAx>
        <c:axId val="295002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95211408"/>
        <c:crosses val="autoZero"/>
        <c:auto val="1"/>
        <c:lblAlgn val="ctr"/>
        <c:lblOffset val="100"/>
        <c:noMultiLvlLbl val="1"/>
      </c:catAx>
      <c:valAx>
        <c:axId val="9952114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9500297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0">
                <a:solidFill>
                  <a:srgbClr val="000000"/>
                </a:solidFill>
                <a:latin typeface="Arial black"/>
              </a:defRPr>
            </a:pPr>
            <a:r>
              <a:rPr sz="1800" b="0">
                <a:solidFill>
                  <a:srgbClr val="000000"/>
                </a:solidFill>
                <a:latin typeface="Arial black"/>
              </a:rPr>
              <a:t>Estimasi Jumlah Pengunjung KIPP IKN</a:t>
            </a:r>
          </a:p>
        </c:rich>
      </c:tx>
      <c:overlay val="0"/>
    </c:title>
    <c:autoTitleDeleted val="0"/>
    <c:plotArea>
      <c:layout/>
      <c:areaChart>
        <c:grouping val="standard"/>
        <c:varyColors val="1"/>
        <c:ser>
          <c:idx val="0"/>
          <c:order val="0"/>
          <c:tx>
            <c:strRef>
              <c:f>'I C'!$B$3</c:f>
              <c:strCache>
                <c:ptCount val="1"/>
                <c:pt idx="0">
                  <c:v>Mobil</c:v>
                </c:pt>
              </c:strCache>
            </c:strRef>
          </c:tx>
          <c:spPr>
            <a:solidFill>
              <a:srgbClr val="5891AD">
                <a:alpha val="30000"/>
              </a:srgbClr>
            </a:solidFill>
            <a:ln cmpd="sng">
              <a:solidFill>
                <a:srgbClr val="5891AD"/>
              </a:solidFill>
            </a:ln>
          </c:spPr>
          <c:cat>
            <c:strRef>
              <c:f>'I C'!$C$2:$O$2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'I C'!$C$3:$O$3</c:f>
              <c:numCache>
                <c:formatCode>General</c:formatCode>
                <c:ptCount val="12"/>
                <c:pt idx="0">
                  <c:v>811</c:v>
                </c:pt>
                <c:pt idx="1">
                  <c:v>1510</c:v>
                </c:pt>
                <c:pt idx="2">
                  <c:v>1782</c:v>
                </c:pt>
                <c:pt idx="3">
                  <c:v>2227</c:v>
                </c:pt>
                <c:pt idx="4">
                  <c:v>6837</c:v>
                </c:pt>
                <c:pt idx="5">
                  <c:v>9279</c:v>
                </c:pt>
                <c:pt idx="6">
                  <c:v>7114</c:v>
                </c:pt>
                <c:pt idx="7">
                  <c:v>4452</c:v>
                </c:pt>
                <c:pt idx="8">
                  <c:v>1452</c:v>
                </c:pt>
                <c:pt idx="9">
                  <c:v>1116</c:v>
                </c:pt>
                <c:pt idx="10">
                  <c:v>1824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C-6E45-99F0-16EE176D8990}"/>
            </c:ext>
          </c:extLst>
        </c:ser>
        <c:ser>
          <c:idx val="1"/>
          <c:order val="1"/>
          <c:tx>
            <c:strRef>
              <c:f>'I C'!$B$4</c:f>
              <c:strCache>
                <c:ptCount val="1"/>
                <c:pt idx="0">
                  <c:v>Motor</c:v>
                </c:pt>
              </c:strCache>
            </c:strRef>
          </c:tx>
          <c:spPr>
            <a:solidFill>
              <a:srgbClr val="004561">
                <a:alpha val="30000"/>
              </a:srgbClr>
            </a:solidFill>
            <a:ln cmpd="sng">
              <a:solidFill>
                <a:srgbClr val="004561"/>
              </a:solidFill>
            </a:ln>
          </c:spPr>
          <c:cat>
            <c:strRef>
              <c:f>'I C'!$C$2:$O$2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'I C'!$C$4:$O$4</c:f>
              <c:numCache>
                <c:formatCode>General</c:formatCode>
                <c:ptCount val="12"/>
                <c:pt idx="0">
                  <c:v>590</c:v>
                </c:pt>
                <c:pt idx="1">
                  <c:v>612</c:v>
                </c:pt>
                <c:pt idx="2">
                  <c:v>493</c:v>
                </c:pt>
                <c:pt idx="3">
                  <c:v>712</c:v>
                </c:pt>
                <c:pt idx="4">
                  <c:v>2405</c:v>
                </c:pt>
                <c:pt idx="5">
                  <c:v>3261</c:v>
                </c:pt>
                <c:pt idx="6">
                  <c:v>2578</c:v>
                </c:pt>
                <c:pt idx="7">
                  <c:v>1469</c:v>
                </c:pt>
                <c:pt idx="8">
                  <c:v>236</c:v>
                </c:pt>
                <c:pt idx="9">
                  <c:v>157</c:v>
                </c:pt>
                <c:pt idx="10">
                  <c:v>543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2C-6E45-99F0-16EE176D8990}"/>
            </c:ext>
          </c:extLst>
        </c:ser>
        <c:ser>
          <c:idx val="2"/>
          <c:order val="2"/>
          <c:tx>
            <c:strRef>
              <c:f>'I C'!$B$5</c:f>
              <c:strCache>
                <c:ptCount val="1"/>
                <c:pt idx="0">
                  <c:v>Bus</c:v>
                </c:pt>
              </c:strCache>
            </c:strRef>
          </c:tx>
          <c:spPr>
            <a:solidFill>
              <a:srgbClr val="FF6F31">
                <a:alpha val="30000"/>
              </a:srgbClr>
            </a:solidFill>
            <a:ln cmpd="sng">
              <a:solidFill>
                <a:srgbClr val="FF6F31"/>
              </a:solidFill>
            </a:ln>
          </c:spPr>
          <c:errBars>
            <c:errDir val="y"/>
            <c:errBarType val="both"/>
            <c:errValType val="percentage"/>
            <c:noEndCap val="0"/>
            <c:val val="10"/>
          </c:errBars>
          <c:cat>
            <c:strRef>
              <c:f>'I C'!$C$2:$O$2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'I C'!$C$5:$O$5</c:f>
              <c:numCache>
                <c:formatCode>General</c:formatCode>
                <c:ptCount val="12"/>
                <c:pt idx="0">
                  <c:v>10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7</c:v>
                </c:pt>
                <c:pt idx="5">
                  <c:v>10</c:v>
                </c:pt>
                <c:pt idx="6">
                  <c:v>26</c:v>
                </c:pt>
                <c:pt idx="7">
                  <c:v>20</c:v>
                </c:pt>
                <c:pt idx="8">
                  <c:v>30</c:v>
                </c:pt>
                <c:pt idx="9">
                  <c:v>146</c:v>
                </c:pt>
                <c:pt idx="10">
                  <c:v>211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2C-6E45-99F0-16EE176D8990}"/>
            </c:ext>
          </c:extLst>
        </c:ser>
        <c:ser>
          <c:idx val="3"/>
          <c:order val="3"/>
          <c:tx>
            <c:strRef>
              <c:f>'I C'!$B$6</c:f>
              <c:strCache>
                <c:ptCount val="1"/>
                <c:pt idx="0">
                  <c:v>Truk</c:v>
                </c:pt>
              </c:strCache>
            </c:strRef>
          </c:tx>
          <c:spPr>
            <a:solidFill>
              <a:srgbClr val="1C7685">
                <a:alpha val="30000"/>
              </a:srgbClr>
            </a:solidFill>
            <a:ln cmpd="sng">
              <a:solidFill>
                <a:srgbClr val="1C7685"/>
              </a:solidFill>
            </a:ln>
          </c:spPr>
          <c:errBars>
            <c:errDir val="y"/>
            <c:errBarType val="both"/>
            <c:errValType val="percentage"/>
            <c:noEndCap val="0"/>
            <c:val val="10"/>
          </c:errBars>
          <c:cat>
            <c:strRef>
              <c:f>'I C'!$C$2:$O$2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'I C'!$C$6:$O$6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19</c:v>
                </c:pt>
                <c:pt idx="8">
                  <c:v>33</c:v>
                </c:pt>
                <c:pt idx="9">
                  <c:v>59</c:v>
                </c:pt>
                <c:pt idx="10">
                  <c:v>73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2C-6E45-99F0-16EE176D8990}"/>
            </c:ext>
          </c:extLst>
        </c:ser>
        <c:ser>
          <c:idx val="4"/>
          <c:order val="4"/>
          <c:tx>
            <c:strRef>
              <c:f>'I C'!$B$7</c:f>
              <c:strCache>
                <c:ptCount val="1"/>
                <c:pt idx="0">
                  <c:v>Total Kendaraan</c:v>
                </c:pt>
              </c:strCache>
            </c:strRef>
          </c:tx>
          <c:spPr>
            <a:solidFill>
              <a:srgbClr val="0F45A8">
                <a:alpha val="30000"/>
              </a:srgbClr>
            </a:solidFill>
            <a:ln cmpd="sng">
              <a:solidFill>
                <a:srgbClr val="0F45A8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C'!$C$2:$O$2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'I C'!$C$7:$O$7</c:f>
              <c:numCache>
                <c:formatCode>@</c:formatCode>
                <c:ptCount val="12"/>
                <c:pt idx="0">
                  <c:v>1411</c:v>
                </c:pt>
                <c:pt idx="1">
                  <c:v>2127</c:v>
                </c:pt>
                <c:pt idx="2">
                  <c:v>2275</c:v>
                </c:pt>
                <c:pt idx="3">
                  <c:v>2942</c:v>
                </c:pt>
                <c:pt idx="4">
                  <c:v>9249</c:v>
                </c:pt>
                <c:pt idx="5">
                  <c:v>12550</c:v>
                </c:pt>
                <c:pt idx="6">
                  <c:v>9718</c:v>
                </c:pt>
                <c:pt idx="7">
                  <c:v>5960</c:v>
                </c:pt>
                <c:pt idx="8">
                  <c:v>1751</c:v>
                </c:pt>
                <c:pt idx="9">
                  <c:v>1478</c:v>
                </c:pt>
                <c:pt idx="10">
                  <c:v>2651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2C-6E45-99F0-16EE176D8990}"/>
            </c:ext>
          </c:extLst>
        </c:ser>
        <c:ser>
          <c:idx val="5"/>
          <c:order val="5"/>
          <c:tx>
            <c:strRef>
              <c:f>'I C'!$B$8</c:f>
              <c:strCache>
                <c:ptCount val="1"/>
                <c:pt idx="0">
                  <c:v>Estimasi Total Pengunjung</c:v>
                </c:pt>
              </c:strCache>
            </c:strRef>
          </c:tx>
          <c:spPr>
            <a:solidFill>
              <a:srgbClr val="4CDC8B">
                <a:alpha val="30000"/>
              </a:srgbClr>
            </a:solidFill>
            <a:ln cmpd="sng">
              <a:solidFill>
                <a:srgbClr val="4CDC8B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 C'!$C$2:$O$2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'I C'!$C$8:$O$8</c:f>
              <c:numCache>
                <c:formatCode>@</c:formatCode>
                <c:ptCount val="12"/>
                <c:pt idx="0">
                  <c:v>6040</c:v>
                </c:pt>
                <c:pt idx="1">
                  <c:v>8850</c:v>
                </c:pt>
                <c:pt idx="2">
                  <c:v>9890</c:v>
                </c:pt>
                <c:pt idx="3">
                  <c:v>14850</c:v>
                </c:pt>
                <c:pt idx="4">
                  <c:v>41610</c:v>
                </c:pt>
                <c:pt idx="5">
                  <c:v>62496</c:v>
                </c:pt>
                <c:pt idx="6">
                  <c:v>43824</c:v>
                </c:pt>
                <c:pt idx="7">
                  <c:v>25855</c:v>
                </c:pt>
                <c:pt idx="8">
                  <c:v>8398</c:v>
                </c:pt>
                <c:pt idx="9">
                  <c:v>8932</c:v>
                </c:pt>
                <c:pt idx="10">
                  <c:v>14572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2C-6E45-99F0-16EE176D8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7238479"/>
        <c:axId val="1002738233"/>
      </c:areaChart>
      <c:catAx>
        <c:axId val="17072384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02738233"/>
        <c:crosses val="autoZero"/>
        <c:auto val="1"/>
        <c:lblAlgn val="ctr"/>
        <c:lblOffset val="100"/>
        <c:noMultiLvlLbl val="1"/>
      </c:catAx>
      <c:valAx>
        <c:axId val="10027382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07238479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509629546618856"/>
          <c:y val="0.1332020997375328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'I C'!$C$2</c:f>
              <c:strCache>
                <c:ptCount val="1"/>
                <c:pt idx="0">
                  <c:v>Estimasi Jumlah Penumpang</c:v>
                </c:pt>
              </c:strCache>
            </c:strRef>
          </c:tx>
          <c:spPr>
            <a:solidFill>
              <a:srgbClr val="5891A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C'!$C$3:$C$4</c:f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F63-4649-BF13-3F846C92040E}"/>
            </c:ext>
          </c:extLst>
        </c:ser>
        <c:ser>
          <c:idx val="1"/>
          <c:order val="1"/>
          <c:tx>
            <c:strRef>
              <c:f>'I C'!$D$2</c:f>
              <c:strCache>
                <c:ptCount val="1"/>
                <c:pt idx="0">
                  <c:v>18 Maret 2026</c:v>
                </c:pt>
              </c:strCache>
            </c:strRef>
          </c:tx>
          <c:spPr>
            <a:solidFill>
              <a:srgbClr val="00456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C'!$D$3:$D$4</c:f>
              <c:numCache>
                <c:formatCode>General</c:formatCode>
                <c:ptCount val="2"/>
                <c:pt idx="0">
                  <c:v>811</c:v>
                </c:pt>
                <c:pt idx="1">
                  <c:v>590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F63-4649-BF13-3F846C92040E}"/>
            </c:ext>
          </c:extLst>
        </c:ser>
        <c:ser>
          <c:idx val="2"/>
          <c:order val="2"/>
          <c:tx>
            <c:strRef>
              <c:f>'I C'!$E$2</c:f>
              <c:strCache>
                <c:ptCount val="1"/>
                <c:pt idx="0">
                  <c:v>19 Maret 2026</c:v>
                </c:pt>
              </c:strCache>
            </c:strRef>
          </c:tx>
          <c:spPr>
            <a:solidFill>
              <a:srgbClr val="FF6F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C'!$E$3:$E$4</c:f>
              <c:numCache>
                <c:formatCode>General</c:formatCode>
                <c:ptCount val="2"/>
                <c:pt idx="0">
                  <c:v>1510</c:v>
                </c:pt>
                <c:pt idx="1">
                  <c:v>612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2F63-4649-BF13-3F846C92040E}"/>
            </c:ext>
          </c:extLst>
        </c:ser>
        <c:ser>
          <c:idx val="3"/>
          <c:order val="3"/>
          <c:tx>
            <c:strRef>
              <c:f>'I C'!$F$2</c:f>
              <c:strCache>
                <c:ptCount val="1"/>
                <c:pt idx="0">
                  <c:v>20 Maret 2026</c:v>
                </c:pt>
              </c:strCache>
            </c:strRef>
          </c:tx>
          <c:spPr>
            <a:solidFill>
              <a:srgbClr val="1C768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C'!$F$3:$F$4</c:f>
              <c:numCache>
                <c:formatCode>General</c:formatCode>
                <c:ptCount val="2"/>
                <c:pt idx="0">
                  <c:v>1782</c:v>
                </c:pt>
                <c:pt idx="1">
                  <c:v>493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2F63-4649-BF13-3F846C92040E}"/>
            </c:ext>
          </c:extLst>
        </c:ser>
        <c:ser>
          <c:idx val="4"/>
          <c:order val="4"/>
          <c:tx>
            <c:strRef>
              <c:f>'I C'!$G$2</c:f>
              <c:strCache>
                <c:ptCount val="1"/>
                <c:pt idx="0">
                  <c:v>21 Maret 2026</c:v>
                </c:pt>
              </c:strCache>
            </c:strRef>
          </c:tx>
          <c:spPr>
            <a:solidFill>
              <a:srgbClr val="0F45A8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C'!$G$3:$G$4</c:f>
              <c:numCache>
                <c:formatCode>General</c:formatCode>
                <c:ptCount val="2"/>
                <c:pt idx="0">
                  <c:v>2227</c:v>
                </c:pt>
                <c:pt idx="1">
                  <c:v>712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2F63-4649-BF13-3F846C92040E}"/>
            </c:ext>
          </c:extLst>
        </c:ser>
        <c:ser>
          <c:idx val="5"/>
          <c:order val="5"/>
          <c:tx>
            <c:strRef>
              <c:f>'I C'!$H$2</c:f>
              <c:strCache>
                <c:ptCount val="1"/>
                <c:pt idx="0">
                  <c:v>22 Maret 2026</c:v>
                </c:pt>
              </c:strCache>
            </c:strRef>
          </c:tx>
          <c:spPr>
            <a:solidFill>
              <a:srgbClr val="4CDC8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C'!$H$3:$H$4</c:f>
              <c:numCache>
                <c:formatCode>General</c:formatCode>
                <c:ptCount val="2"/>
                <c:pt idx="0">
                  <c:v>6837</c:v>
                </c:pt>
                <c:pt idx="1">
                  <c:v>2405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2F63-4649-BF13-3F846C92040E}"/>
            </c:ext>
          </c:extLst>
        </c:ser>
        <c:ser>
          <c:idx val="6"/>
          <c:order val="6"/>
          <c:tx>
            <c:strRef>
              <c:f>'I C'!$I$2</c:f>
              <c:strCache>
                <c:ptCount val="1"/>
                <c:pt idx="0">
                  <c:v>23 Maret 2026</c:v>
                </c:pt>
              </c:strCache>
            </c:strRef>
          </c:tx>
          <c:spPr>
            <a:solidFill>
              <a:srgbClr val="BFD5D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C'!$I$3:$I$4</c:f>
              <c:numCache>
                <c:formatCode>General</c:formatCode>
                <c:ptCount val="2"/>
                <c:pt idx="0">
                  <c:v>9279</c:v>
                </c:pt>
                <c:pt idx="1">
                  <c:v>3261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2F63-4649-BF13-3F846C92040E}"/>
            </c:ext>
          </c:extLst>
        </c:ser>
        <c:ser>
          <c:idx val="7"/>
          <c:order val="7"/>
          <c:tx>
            <c:strRef>
              <c:f>'I C'!$J$2</c:f>
              <c:strCache>
                <c:ptCount val="1"/>
                <c:pt idx="0">
                  <c:v>24 Maret 2026</c:v>
                </c:pt>
              </c:strCache>
            </c:strRef>
          </c:tx>
          <c:spPr>
            <a:solidFill>
              <a:srgbClr val="00B2F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C'!$J$3:$J$4</c:f>
              <c:numCache>
                <c:formatCode>General</c:formatCode>
                <c:ptCount val="2"/>
                <c:pt idx="0">
                  <c:v>7114</c:v>
                </c:pt>
                <c:pt idx="1">
                  <c:v>2578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2F63-4649-BF13-3F846C92040E}"/>
            </c:ext>
          </c:extLst>
        </c:ser>
        <c:ser>
          <c:idx val="8"/>
          <c:order val="8"/>
          <c:tx>
            <c:strRef>
              <c:f>'I C'!$K$2</c:f>
              <c:strCache>
                <c:ptCount val="1"/>
                <c:pt idx="0">
                  <c:v>25 Maret 2026</c:v>
                </c:pt>
              </c:strCache>
            </c:strRef>
          </c:tx>
          <c:spPr>
            <a:solidFill>
              <a:srgbClr val="FFDAC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C'!$K$3:$K$4</c:f>
              <c:numCache>
                <c:formatCode>General</c:formatCode>
                <c:ptCount val="2"/>
                <c:pt idx="0">
                  <c:v>4452</c:v>
                </c:pt>
                <c:pt idx="1">
                  <c:v>1469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2F63-4649-BF13-3F846C92040E}"/>
            </c:ext>
          </c:extLst>
        </c:ser>
        <c:ser>
          <c:idx val="9"/>
          <c:order val="9"/>
          <c:tx>
            <c:strRef>
              <c:f>'I C'!$L$2</c:f>
              <c:strCache>
                <c:ptCount val="1"/>
                <c:pt idx="0">
                  <c:v>26 Maret 2026</c:v>
                </c:pt>
              </c:strCache>
            </c:strRef>
          </c:tx>
          <c:spPr>
            <a:solidFill>
              <a:srgbClr val="5DCBD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C'!$L$3:$L$4</c:f>
              <c:numCache>
                <c:formatCode>General</c:formatCode>
                <c:ptCount val="2"/>
                <c:pt idx="0">
                  <c:v>1452</c:v>
                </c:pt>
                <c:pt idx="1">
                  <c:v>236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2F63-4649-BF13-3F846C92040E}"/>
            </c:ext>
          </c:extLst>
        </c:ser>
        <c:ser>
          <c:idx val="10"/>
          <c:order val="10"/>
          <c:tx>
            <c:strRef>
              <c:f>'I C'!$M$2</c:f>
              <c:strCache>
                <c:ptCount val="1"/>
                <c:pt idx="0">
                  <c:v>27 Maret 2026</c:v>
                </c:pt>
              </c:strCache>
            </c:strRef>
          </c:tx>
          <c:spPr>
            <a:solidFill>
              <a:srgbClr val="5F93F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C'!$M$3:$M$4</c:f>
              <c:numCache>
                <c:formatCode>General</c:formatCode>
                <c:ptCount val="2"/>
                <c:pt idx="0">
                  <c:v>1116</c:v>
                </c:pt>
                <c:pt idx="1">
                  <c:v>157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A-2F63-4649-BF13-3F846C92040E}"/>
            </c:ext>
          </c:extLst>
        </c:ser>
        <c:ser>
          <c:idx val="11"/>
          <c:order val="11"/>
          <c:tx>
            <c:strRef>
              <c:f>'I C'!$N$2</c:f>
              <c:strCache>
                <c:ptCount val="1"/>
                <c:pt idx="0">
                  <c:v>28 Maret 2026</c:v>
                </c:pt>
              </c:strCache>
            </c:strRef>
          </c:tx>
          <c:spPr>
            <a:solidFill>
              <a:srgbClr val="CCF5D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C'!$N$3:$N$4</c:f>
              <c:numCache>
                <c:formatCode>General</c:formatCode>
                <c:ptCount val="2"/>
                <c:pt idx="0">
                  <c:v>1824</c:v>
                </c:pt>
                <c:pt idx="1">
                  <c:v>543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2F63-4649-BF13-3F846C92040E}"/>
            </c:ext>
          </c:extLst>
        </c:ser>
        <c:ser>
          <c:idx val="12"/>
          <c:order val="12"/>
          <c:tx>
            <c:strRef>
              <c:f>'I C'!$O$2</c:f>
              <c:strCache>
                <c:ptCount val="1"/>
                <c:pt idx="0">
                  <c:v>29 Maret 2026</c:v>
                </c:pt>
              </c:strCache>
            </c:strRef>
          </c:tx>
          <c:invertIfNegative val="1"/>
          <c:cat>
            <c:strRef>
              <c:f>'I C'!$B$3:$B$4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'I C'!$O$3:$O$4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F63-4649-BF13-3F846C920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9024476"/>
        <c:axId val="1145848732"/>
      </c:barChart>
      <c:catAx>
        <c:axId val="17390244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45848732"/>
        <c:crosses val="autoZero"/>
        <c:auto val="1"/>
        <c:lblAlgn val="ctr"/>
        <c:lblOffset val="100"/>
        <c:noMultiLvlLbl val="1"/>
      </c:catAx>
      <c:valAx>
        <c:axId val="11458487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3902447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800" b="0">
                <a:solidFill>
                  <a:srgbClr val="000000"/>
                </a:solidFill>
                <a:latin typeface="Arial black"/>
              </a:defRPr>
            </a:pPr>
            <a:r>
              <a:rPr sz="1800" b="0">
                <a:solidFill>
                  <a:srgbClr val="000000"/>
                </a:solidFill>
                <a:latin typeface="Arial black"/>
              </a:rPr>
              <a:t>Estimasi Jumlah Pengunjung KIPP IKN</a:t>
            </a:r>
          </a:p>
        </c:rich>
      </c:tx>
      <c:overlay val="0"/>
    </c:title>
    <c:autoTitleDeleted val="0"/>
    <c:plotArea>
      <c:layout/>
      <c:areaChart>
        <c:grouping val="standard"/>
        <c:varyColors val="1"/>
        <c:ser>
          <c:idx val="0"/>
          <c:order val="0"/>
          <c:tx>
            <c:strRef>
              <c:f>Sumbar!$B$3</c:f>
              <c:strCache>
                <c:ptCount val="1"/>
                <c:pt idx="0">
                  <c:v>Mobil</c:v>
                </c:pt>
              </c:strCache>
            </c:strRef>
          </c:tx>
          <c:spPr>
            <a:solidFill>
              <a:srgbClr val="5891AD">
                <a:alpha val="30000"/>
              </a:srgbClr>
            </a:solidFill>
            <a:ln cmpd="sng">
              <a:solidFill>
                <a:srgbClr val="5891AD"/>
              </a:solidFill>
            </a:ln>
          </c:spPr>
          <c:cat>
            <c:strRef>
              <c:f>Sumbar!$C$2:$O$2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Sumbar!$C$3:$O$3</c:f>
              <c:numCache>
                <c:formatCode>General</c:formatCode>
                <c:ptCount val="12"/>
                <c:pt idx="0">
                  <c:v>811</c:v>
                </c:pt>
                <c:pt idx="1">
                  <c:v>1510</c:v>
                </c:pt>
                <c:pt idx="2">
                  <c:v>1782</c:v>
                </c:pt>
                <c:pt idx="3">
                  <c:v>829</c:v>
                </c:pt>
                <c:pt idx="4">
                  <c:v>978</c:v>
                </c:pt>
                <c:pt idx="5">
                  <c:v>1656</c:v>
                </c:pt>
                <c:pt idx="6">
                  <c:v>2233</c:v>
                </c:pt>
                <c:pt idx="7">
                  <c:v>1682</c:v>
                </c:pt>
                <c:pt idx="8">
                  <c:v>2416</c:v>
                </c:pt>
                <c:pt idx="9">
                  <c:v>3163</c:v>
                </c:pt>
                <c:pt idx="10">
                  <c:v>4296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6-9645-BBA8-6CDCD594E542}"/>
            </c:ext>
          </c:extLst>
        </c:ser>
        <c:ser>
          <c:idx val="1"/>
          <c:order val="1"/>
          <c:tx>
            <c:strRef>
              <c:f>Sumbar!$B$4</c:f>
              <c:strCache>
                <c:ptCount val="1"/>
                <c:pt idx="0">
                  <c:v>Motor</c:v>
                </c:pt>
              </c:strCache>
            </c:strRef>
          </c:tx>
          <c:spPr>
            <a:solidFill>
              <a:srgbClr val="004561">
                <a:alpha val="30000"/>
              </a:srgbClr>
            </a:solidFill>
            <a:ln cmpd="sng">
              <a:solidFill>
                <a:srgbClr val="004561"/>
              </a:solidFill>
            </a:ln>
          </c:spPr>
          <c:cat>
            <c:strRef>
              <c:f>Sumbar!$C$2:$O$2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Sumbar!$C$4:$O$4</c:f>
              <c:numCache>
                <c:formatCode>General</c:formatCode>
                <c:ptCount val="12"/>
                <c:pt idx="0">
                  <c:v>590</c:v>
                </c:pt>
                <c:pt idx="1">
                  <c:v>612</c:v>
                </c:pt>
                <c:pt idx="2">
                  <c:v>493</c:v>
                </c:pt>
                <c:pt idx="3">
                  <c:v>459</c:v>
                </c:pt>
                <c:pt idx="4">
                  <c:v>450</c:v>
                </c:pt>
                <c:pt idx="5">
                  <c:v>692</c:v>
                </c:pt>
                <c:pt idx="6">
                  <c:v>1055</c:v>
                </c:pt>
                <c:pt idx="7">
                  <c:v>972</c:v>
                </c:pt>
                <c:pt idx="8">
                  <c:v>1674</c:v>
                </c:pt>
                <c:pt idx="9">
                  <c:v>1945</c:v>
                </c:pt>
                <c:pt idx="10">
                  <c:v>4535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6-9645-BBA8-6CDCD594E542}"/>
            </c:ext>
          </c:extLst>
        </c:ser>
        <c:ser>
          <c:idx val="2"/>
          <c:order val="2"/>
          <c:tx>
            <c:strRef>
              <c:f>Sumbar!$B$5</c:f>
              <c:strCache>
                <c:ptCount val="1"/>
                <c:pt idx="0">
                  <c:v>Bus</c:v>
                </c:pt>
              </c:strCache>
            </c:strRef>
          </c:tx>
          <c:spPr>
            <a:solidFill>
              <a:srgbClr val="FF6F31">
                <a:alpha val="30000"/>
              </a:srgbClr>
            </a:solidFill>
            <a:ln cmpd="sng">
              <a:solidFill>
                <a:srgbClr val="FF6F31"/>
              </a:solidFill>
            </a:ln>
          </c:spPr>
          <c:errBars>
            <c:errDir val="y"/>
            <c:errBarType val="both"/>
            <c:errValType val="percentage"/>
            <c:noEndCap val="0"/>
            <c:val val="10"/>
          </c:errBars>
          <c:cat>
            <c:strRef>
              <c:f>Sumbar!$C$2:$O$2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Sumbar!$C$5:$O$5</c:f>
              <c:numCache>
                <c:formatCode>General</c:formatCode>
                <c:ptCount val="12"/>
                <c:pt idx="0">
                  <c:v>10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7</c:v>
                </c:pt>
                <c:pt idx="5">
                  <c:v>10</c:v>
                </c:pt>
                <c:pt idx="6">
                  <c:v>26</c:v>
                </c:pt>
                <c:pt idx="7">
                  <c:v>20</c:v>
                </c:pt>
                <c:pt idx="8">
                  <c:v>30</c:v>
                </c:pt>
                <c:pt idx="9">
                  <c:v>146</c:v>
                </c:pt>
                <c:pt idx="10">
                  <c:v>211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36-9645-BBA8-6CDCD594E542}"/>
            </c:ext>
          </c:extLst>
        </c:ser>
        <c:ser>
          <c:idx val="3"/>
          <c:order val="3"/>
          <c:tx>
            <c:strRef>
              <c:f>Sumbar!$B$6</c:f>
              <c:strCache>
                <c:ptCount val="1"/>
                <c:pt idx="0">
                  <c:v>Truk</c:v>
                </c:pt>
              </c:strCache>
            </c:strRef>
          </c:tx>
          <c:spPr>
            <a:solidFill>
              <a:srgbClr val="1C7685">
                <a:alpha val="30000"/>
              </a:srgbClr>
            </a:solidFill>
            <a:ln cmpd="sng">
              <a:solidFill>
                <a:srgbClr val="1C7685"/>
              </a:solidFill>
            </a:ln>
          </c:spPr>
          <c:errBars>
            <c:errDir val="y"/>
            <c:errBarType val="both"/>
            <c:errValType val="percentage"/>
            <c:noEndCap val="0"/>
            <c:val val="10"/>
          </c:errBars>
          <c:cat>
            <c:strRef>
              <c:f>Sumbar!$C$2:$O$2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Sumbar!$C$6:$O$6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19</c:v>
                </c:pt>
                <c:pt idx="8">
                  <c:v>33</c:v>
                </c:pt>
                <c:pt idx="9">
                  <c:v>59</c:v>
                </c:pt>
                <c:pt idx="10">
                  <c:v>73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36-9645-BBA8-6CDCD594E542}"/>
            </c:ext>
          </c:extLst>
        </c:ser>
        <c:ser>
          <c:idx val="4"/>
          <c:order val="4"/>
          <c:tx>
            <c:strRef>
              <c:f>Sumbar!$B$7</c:f>
              <c:strCache>
                <c:ptCount val="1"/>
                <c:pt idx="0">
                  <c:v>Total Kendaraan</c:v>
                </c:pt>
              </c:strCache>
            </c:strRef>
          </c:tx>
          <c:spPr>
            <a:solidFill>
              <a:srgbClr val="0F45A8">
                <a:alpha val="30000"/>
              </a:srgbClr>
            </a:solidFill>
            <a:ln cmpd="sng">
              <a:solidFill>
                <a:srgbClr val="0F45A8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Sumbar!$C$2:$O$2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Sumbar!$C$7:$O$7</c:f>
              <c:numCache>
                <c:formatCode>@</c:formatCode>
                <c:ptCount val="12"/>
                <c:pt idx="0">
                  <c:v>1411</c:v>
                </c:pt>
                <c:pt idx="1">
                  <c:v>2127</c:v>
                </c:pt>
                <c:pt idx="2">
                  <c:v>2275</c:v>
                </c:pt>
                <c:pt idx="3">
                  <c:v>1291</c:v>
                </c:pt>
                <c:pt idx="4">
                  <c:v>1435</c:v>
                </c:pt>
                <c:pt idx="5">
                  <c:v>2358</c:v>
                </c:pt>
                <c:pt idx="6">
                  <c:v>3314</c:v>
                </c:pt>
                <c:pt idx="7">
                  <c:v>2693</c:v>
                </c:pt>
                <c:pt idx="8">
                  <c:v>4153</c:v>
                </c:pt>
                <c:pt idx="9">
                  <c:v>5313</c:v>
                </c:pt>
                <c:pt idx="10">
                  <c:v>9115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36-9645-BBA8-6CDCD594E542}"/>
            </c:ext>
          </c:extLst>
        </c:ser>
        <c:ser>
          <c:idx val="5"/>
          <c:order val="5"/>
          <c:tx>
            <c:strRef>
              <c:f>Sumbar!$B$8</c:f>
              <c:strCache>
                <c:ptCount val="1"/>
                <c:pt idx="0">
                  <c:v>Estimasi Total Pengunjung</c:v>
                </c:pt>
              </c:strCache>
            </c:strRef>
          </c:tx>
          <c:spPr>
            <a:solidFill>
              <a:srgbClr val="4CDC8B">
                <a:alpha val="30000"/>
              </a:srgbClr>
            </a:solidFill>
            <a:ln cmpd="sng">
              <a:solidFill>
                <a:srgbClr val="4CDC8B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Sumbar!$C$2:$O$2</c:f>
              <c:strCache>
                <c:ptCount val="12"/>
                <c:pt idx="0">
                  <c:v>18 Maret 2026</c:v>
                </c:pt>
                <c:pt idx="1">
                  <c:v>19 Maret 2026</c:v>
                </c:pt>
                <c:pt idx="2">
                  <c:v>20 Maret 2026</c:v>
                </c:pt>
                <c:pt idx="3">
                  <c:v>21 Maret 2026</c:v>
                </c:pt>
                <c:pt idx="4">
                  <c:v>22 Maret 2026</c:v>
                </c:pt>
                <c:pt idx="5">
                  <c:v>23 Maret 2026</c:v>
                </c:pt>
                <c:pt idx="6">
                  <c:v>24 Maret 2026</c:v>
                </c:pt>
                <c:pt idx="7">
                  <c:v>25 Maret 2026</c:v>
                </c:pt>
                <c:pt idx="8">
                  <c:v>26 Maret 2026</c:v>
                </c:pt>
                <c:pt idx="9">
                  <c:v>27 Maret 2026</c:v>
                </c:pt>
                <c:pt idx="10">
                  <c:v>28 Maret 2026</c:v>
                </c:pt>
                <c:pt idx="11">
                  <c:v>29 Maret 2026</c:v>
                </c:pt>
              </c:strCache>
            </c:strRef>
          </c:cat>
          <c:val>
            <c:numRef>
              <c:f>Sumbar!$C$8:$O$8</c:f>
              <c:numCache>
                <c:formatCode>@</c:formatCode>
                <c:ptCount val="12"/>
                <c:pt idx="0">
                  <c:v>5435</c:v>
                </c:pt>
                <c:pt idx="1">
                  <c:v>8802</c:v>
                </c:pt>
                <c:pt idx="2">
                  <c:v>9896</c:v>
                </c:pt>
                <c:pt idx="3">
                  <c:v>5105</c:v>
                </c:pt>
                <c:pt idx="4">
                  <c:v>5930</c:v>
                </c:pt>
                <c:pt idx="5">
                  <c:v>9864</c:v>
                </c:pt>
                <c:pt idx="6">
                  <c:v>13795</c:v>
                </c:pt>
                <c:pt idx="7">
                  <c:v>10792</c:v>
                </c:pt>
                <c:pt idx="8">
                  <c:v>16094</c:v>
                </c:pt>
                <c:pt idx="9">
                  <c:v>22743</c:v>
                </c:pt>
                <c:pt idx="10">
                  <c:v>34916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36-9645-BBA8-6CDCD594E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50304"/>
        <c:axId val="1504249536"/>
      </c:areaChart>
      <c:catAx>
        <c:axId val="41150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04249536"/>
        <c:crosses val="autoZero"/>
        <c:auto val="1"/>
        <c:lblAlgn val="ctr"/>
        <c:lblOffset val="100"/>
        <c:noMultiLvlLbl val="1"/>
      </c:catAx>
      <c:valAx>
        <c:axId val="15042495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11503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509629546618856"/>
          <c:y val="0.1332020997375328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Sumbar!$C$2</c:f>
              <c:strCache>
                <c:ptCount val="1"/>
                <c:pt idx="0">
                  <c:v>Estimasi Jumlah Penumpang</c:v>
                </c:pt>
              </c:strCache>
            </c:strRef>
          </c:tx>
          <c:spPr>
            <a:solidFill>
              <a:srgbClr val="5891A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Sumbar!$C$3:$C$4</c:f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CB5-9F48-98F8-239776C59C03}"/>
            </c:ext>
          </c:extLst>
        </c:ser>
        <c:ser>
          <c:idx val="1"/>
          <c:order val="1"/>
          <c:tx>
            <c:strRef>
              <c:f>Sumbar!$D$2</c:f>
              <c:strCache>
                <c:ptCount val="1"/>
                <c:pt idx="0">
                  <c:v>18 Maret 2026</c:v>
                </c:pt>
              </c:strCache>
            </c:strRef>
          </c:tx>
          <c:spPr>
            <a:solidFill>
              <a:srgbClr val="00456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Sumbar!$D$3:$D$4</c:f>
              <c:numCache>
                <c:formatCode>General</c:formatCode>
                <c:ptCount val="2"/>
                <c:pt idx="0">
                  <c:v>811</c:v>
                </c:pt>
                <c:pt idx="1">
                  <c:v>590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CB5-9F48-98F8-239776C59C03}"/>
            </c:ext>
          </c:extLst>
        </c:ser>
        <c:ser>
          <c:idx val="2"/>
          <c:order val="2"/>
          <c:tx>
            <c:strRef>
              <c:f>Sumbar!$E$2</c:f>
              <c:strCache>
                <c:ptCount val="1"/>
                <c:pt idx="0">
                  <c:v>19 Maret 2026</c:v>
                </c:pt>
              </c:strCache>
            </c:strRef>
          </c:tx>
          <c:spPr>
            <a:solidFill>
              <a:srgbClr val="FF6F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Sumbar!$E$3:$E$4</c:f>
              <c:numCache>
                <c:formatCode>General</c:formatCode>
                <c:ptCount val="2"/>
                <c:pt idx="0">
                  <c:v>1510</c:v>
                </c:pt>
                <c:pt idx="1">
                  <c:v>612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FCB5-9F48-98F8-239776C59C03}"/>
            </c:ext>
          </c:extLst>
        </c:ser>
        <c:ser>
          <c:idx val="3"/>
          <c:order val="3"/>
          <c:tx>
            <c:strRef>
              <c:f>Sumbar!$F$2</c:f>
              <c:strCache>
                <c:ptCount val="1"/>
                <c:pt idx="0">
                  <c:v>20 Maret 2026</c:v>
                </c:pt>
              </c:strCache>
            </c:strRef>
          </c:tx>
          <c:spPr>
            <a:solidFill>
              <a:srgbClr val="1C768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Sumbar!$F$3:$F$4</c:f>
              <c:numCache>
                <c:formatCode>General</c:formatCode>
                <c:ptCount val="2"/>
                <c:pt idx="0">
                  <c:v>1782</c:v>
                </c:pt>
                <c:pt idx="1">
                  <c:v>493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FCB5-9F48-98F8-239776C59C03}"/>
            </c:ext>
          </c:extLst>
        </c:ser>
        <c:ser>
          <c:idx val="4"/>
          <c:order val="4"/>
          <c:tx>
            <c:strRef>
              <c:f>Sumbar!$G$2</c:f>
              <c:strCache>
                <c:ptCount val="1"/>
                <c:pt idx="0">
                  <c:v>21 Maret 2026</c:v>
                </c:pt>
              </c:strCache>
            </c:strRef>
          </c:tx>
          <c:spPr>
            <a:solidFill>
              <a:srgbClr val="0F45A8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Sumbar!$G$3:$G$4</c:f>
              <c:numCache>
                <c:formatCode>General</c:formatCode>
                <c:ptCount val="2"/>
                <c:pt idx="0">
                  <c:v>829</c:v>
                </c:pt>
                <c:pt idx="1">
                  <c:v>459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FCB5-9F48-98F8-239776C59C03}"/>
            </c:ext>
          </c:extLst>
        </c:ser>
        <c:ser>
          <c:idx val="5"/>
          <c:order val="5"/>
          <c:tx>
            <c:strRef>
              <c:f>Sumbar!$H$2</c:f>
              <c:strCache>
                <c:ptCount val="1"/>
                <c:pt idx="0">
                  <c:v>22 Maret 2026</c:v>
                </c:pt>
              </c:strCache>
            </c:strRef>
          </c:tx>
          <c:spPr>
            <a:solidFill>
              <a:srgbClr val="4CDC8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Sumbar!$H$3:$H$4</c:f>
              <c:numCache>
                <c:formatCode>General</c:formatCode>
                <c:ptCount val="2"/>
                <c:pt idx="0">
                  <c:v>978</c:v>
                </c:pt>
                <c:pt idx="1">
                  <c:v>450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FCB5-9F48-98F8-239776C59C03}"/>
            </c:ext>
          </c:extLst>
        </c:ser>
        <c:ser>
          <c:idx val="6"/>
          <c:order val="6"/>
          <c:tx>
            <c:strRef>
              <c:f>Sumbar!$I$2</c:f>
              <c:strCache>
                <c:ptCount val="1"/>
                <c:pt idx="0">
                  <c:v>23 Maret 2026</c:v>
                </c:pt>
              </c:strCache>
            </c:strRef>
          </c:tx>
          <c:spPr>
            <a:solidFill>
              <a:srgbClr val="BFD5D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Sumbar!$I$3:$I$4</c:f>
              <c:numCache>
                <c:formatCode>General</c:formatCode>
                <c:ptCount val="2"/>
                <c:pt idx="0">
                  <c:v>1656</c:v>
                </c:pt>
                <c:pt idx="1">
                  <c:v>692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FCB5-9F48-98F8-239776C59C03}"/>
            </c:ext>
          </c:extLst>
        </c:ser>
        <c:ser>
          <c:idx val="7"/>
          <c:order val="7"/>
          <c:tx>
            <c:strRef>
              <c:f>Sumbar!$J$2</c:f>
              <c:strCache>
                <c:ptCount val="1"/>
                <c:pt idx="0">
                  <c:v>24 Maret 2026</c:v>
                </c:pt>
              </c:strCache>
            </c:strRef>
          </c:tx>
          <c:spPr>
            <a:solidFill>
              <a:srgbClr val="00B2F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Sumbar!$J$3:$J$4</c:f>
              <c:numCache>
                <c:formatCode>General</c:formatCode>
                <c:ptCount val="2"/>
                <c:pt idx="0">
                  <c:v>2233</c:v>
                </c:pt>
                <c:pt idx="1">
                  <c:v>1055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FCB5-9F48-98F8-239776C59C03}"/>
            </c:ext>
          </c:extLst>
        </c:ser>
        <c:ser>
          <c:idx val="8"/>
          <c:order val="8"/>
          <c:tx>
            <c:strRef>
              <c:f>Sumbar!$K$2</c:f>
              <c:strCache>
                <c:ptCount val="1"/>
                <c:pt idx="0">
                  <c:v>25 Maret 2026</c:v>
                </c:pt>
              </c:strCache>
            </c:strRef>
          </c:tx>
          <c:spPr>
            <a:solidFill>
              <a:srgbClr val="FFDAC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Sumbar!$K$3:$K$4</c:f>
              <c:numCache>
                <c:formatCode>General</c:formatCode>
                <c:ptCount val="2"/>
                <c:pt idx="0">
                  <c:v>1682</c:v>
                </c:pt>
                <c:pt idx="1">
                  <c:v>972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FCB5-9F48-98F8-239776C59C03}"/>
            </c:ext>
          </c:extLst>
        </c:ser>
        <c:ser>
          <c:idx val="9"/>
          <c:order val="9"/>
          <c:tx>
            <c:strRef>
              <c:f>Sumbar!$L$2</c:f>
              <c:strCache>
                <c:ptCount val="1"/>
                <c:pt idx="0">
                  <c:v>26 Maret 2026</c:v>
                </c:pt>
              </c:strCache>
            </c:strRef>
          </c:tx>
          <c:spPr>
            <a:solidFill>
              <a:srgbClr val="5DCBD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Sumbar!$L$3:$L$4</c:f>
              <c:numCache>
                <c:formatCode>General</c:formatCode>
                <c:ptCount val="2"/>
                <c:pt idx="0">
                  <c:v>2416</c:v>
                </c:pt>
                <c:pt idx="1">
                  <c:v>1674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FCB5-9F48-98F8-239776C59C03}"/>
            </c:ext>
          </c:extLst>
        </c:ser>
        <c:ser>
          <c:idx val="10"/>
          <c:order val="10"/>
          <c:tx>
            <c:strRef>
              <c:f>Sumbar!$M$2</c:f>
              <c:strCache>
                <c:ptCount val="1"/>
                <c:pt idx="0">
                  <c:v>27 Maret 2026</c:v>
                </c:pt>
              </c:strCache>
            </c:strRef>
          </c:tx>
          <c:spPr>
            <a:solidFill>
              <a:srgbClr val="5F93F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Sumbar!$M$3:$M$4</c:f>
              <c:numCache>
                <c:formatCode>General</c:formatCode>
                <c:ptCount val="2"/>
                <c:pt idx="0">
                  <c:v>3163</c:v>
                </c:pt>
                <c:pt idx="1">
                  <c:v>1945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A-FCB5-9F48-98F8-239776C59C03}"/>
            </c:ext>
          </c:extLst>
        </c:ser>
        <c:ser>
          <c:idx val="11"/>
          <c:order val="11"/>
          <c:tx>
            <c:strRef>
              <c:f>Sumbar!$N$2</c:f>
              <c:strCache>
                <c:ptCount val="1"/>
                <c:pt idx="0">
                  <c:v>28 Maret 2026</c:v>
                </c:pt>
              </c:strCache>
            </c:strRef>
          </c:tx>
          <c:spPr>
            <a:solidFill>
              <a:srgbClr val="CCF5D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Sumbar!$N$3:$N$4</c:f>
              <c:numCache>
                <c:formatCode>General</c:formatCode>
                <c:ptCount val="2"/>
                <c:pt idx="0">
                  <c:v>4296</c:v>
                </c:pt>
                <c:pt idx="1">
                  <c:v>4535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FCB5-9F48-98F8-239776C59C03}"/>
            </c:ext>
          </c:extLst>
        </c:ser>
        <c:ser>
          <c:idx val="12"/>
          <c:order val="12"/>
          <c:tx>
            <c:strRef>
              <c:f>Sumbar!$O$2</c:f>
              <c:strCache>
                <c:ptCount val="1"/>
                <c:pt idx="0">
                  <c:v>29 Maret 2026</c:v>
                </c:pt>
              </c:strCache>
            </c:strRef>
          </c:tx>
          <c:invertIfNegative val="1"/>
          <c:cat>
            <c:strRef>
              <c:f>Sumbar!$B$3:$B$4</c:f>
              <c:strCache>
                <c:ptCount val="2"/>
                <c:pt idx="0">
                  <c:v>Mobil</c:v>
                </c:pt>
                <c:pt idx="1">
                  <c:v>Motor</c:v>
                </c:pt>
              </c:strCache>
            </c:strRef>
          </c:cat>
          <c:val>
            <c:numRef>
              <c:f>Sumbar!$O$3:$O$4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CB5-9F48-98F8-239776C59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7533942"/>
        <c:axId val="680268425"/>
      </c:barChart>
      <c:catAx>
        <c:axId val="16275339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80268425"/>
        <c:crosses val="autoZero"/>
        <c:auto val="1"/>
        <c:lblAlgn val="ctr"/>
        <c:lblOffset val="100"/>
        <c:noMultiLvlLbl val="1"/>
      </c:catAx>
      <c:valAx>
        <c:axId val="6802684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62753394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serif"/>
              </a:defRPr>
            </a:pPr>
            <a:r>
              <a:rPr b="1">
                <a:solidFill>
                  <a:srgbClr val="757575"/>
                </a:solidFill>
                <a:latin typeface="serif"/>
              </a:rPr>
              <a:t>Estimasi Jumlah Pengunjung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5.7063192733990104E-2"/>
          <c:y val="0.15341419586702604"/>
          <c:w val="0.87249345751231533"/>
          <c:h val="0.74806828391734048"/>
        </c:manualLayout>
      </c:layout>
      <c:lineChart>
        <c:grouping val="standard"/>
        <c:varyColors val="1"/>
        <c:ser>
          <c:idx val="0"/>
          <c:order val="0"/>
          <c:tx>
            <c:strRef>
              <c:f>Line!$B$1</c:f>
              <c:strCache>
                <c:ptCount val="1"/>
                <c:pt idx="0">
                  <c:v>Period 1</c:v>
                </c:pt>
              </c:strCache>
            </c:strRef>
          </c:tx>
          <c:spPr>
            <a:ln cmpd="sng">
              <a:solidFill>
                <a:srgbClr val="5891AD"/>
              </a:solidFill>
            </a:ln>
          </c:spPr>
          <c:marker>
            <c:symbol val="none"/>
          </c:marker>
          <c:cat>
            <c:strRef>
              <c:f>Line!$A$2:$A$56</c:f>
              <c:strCache>
                <c:ptCount val="5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37">
                  <c:v>23</c:v>
                </c:pt>
                <c:pt idx="38">
                  <c:v>pengunjung</c:v>
                </c:pt>
                <c:pt idx="39">
                  <c:v>kendaraan</c:v>
                </c:pt>
                <c:pt idx="46">
                  <c:v>No</c:v>
                </c:pt>
                <c:pt idx="47">
                  <c:v>1</c:v>
                </c:pt>
                <c:pt idx="48">
                  <c:v>2</c:v>
                </c:pt>
                <c:pt idx="49">
                  <c:v>3</c:v>
                </c:pt>
                <c:pt idx="50">
                  <c:v>4</c:v>
                </c:pt>
                <c:pt idx="51">
                  <c:v>5</c:v>
                </c:pt>
                <c:pt idx="52">
                  <c:v>6</c:v>
                </c:pt>
                <c:pt idx="53">
                  <c:v>7</c:v>
                </c:pt>
                <c:pt idx="54">
                  <c:v>8</c:v>
                </c:pt>
              </c:strCache>
            </c:strRef>
          </c:cat>
          <c:val>
            <c:numRef>
              <c:f>Line!$B$2:$B$56</c:f>
              <c:numCache>
                <c:formatCode>General</c:formatCode>
                <c:ptCount val="55"/>
                <c:pt idx="0">
                  <c:v>6040</c:v>
                </c:pt>
                <c:pt idx="1">
                  <c:v>8850</c:v>
                </c:pt>
                <c:pt idx="2">
                  <c:v>9890</c:v>
                </c:pt>
                <c:pt idx="3">
                  <c:v>14850</c:v>
                </c:pt>
                <c:pt idx="4">
                  <c:v>41000</c:v>
                </c:pt>
                <c:pt idx="5">
                  <c:v>62496</c:v>
                </c:pt>
                <c:pt idx="6">
                  <c:v>43824</c:v>
                </c:pt>
                <c:pt idx="7">
                  <c:v>25855</c:v>
                </c:pt>
                <c:pt idx="38">
                  <c:v>62496</c:v>
                </c:pt>
                <c:pt idx="39">
                  <c:v>12550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5-7447-BCA2-60C080FB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7095342"/>
        <c:axId val="2073858635"/>
      </c:lineChart>
      <c:catAx>
        <c:axId val="7370953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73858635"/>
        <c:crosses val="autoZero"/>
        <c:auto val="1"/>
        <c:lblAlgn val="ctr"/>
        <c:lblOffset val="100"/>
        <c:noMultiLvlLbl val="1"/>
      </c:catAx>
      <c:valAx>
        <c:axId val="20738586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73709534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1619250</xdr:colOff>
      <xdr:row>42</xdr:row>
      <xdr:rowOff>76200</xdr:rowOff>
    </xdr:from>
    <xdr:ext cx="6648450" cy="3533775"/>
    <xdr:graphicFrame macro="">
      <xdr:nvGraphicFramePr>
        <xdr:cNvPr id="8" name="Chart 8" title="Chart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19</xdr:col>
      <xdr:colOff>685800</xdr:colOff>
      <xdr:row>11</xdr:row>
      <xdr:rowOff>200025</xdr:rowOff>
    </xdr:from>
    <xdr:ext cx="5715000" cy="3533775"/>
    <xdr:graphicFrame macro="">
      <xdr:nvGraphicFramePr>
        <xdr:cNvPr id="9" name="Chart 9" title="Chart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619125</xdr:colOff>
      <xdr:row>13</xdr:row>
      <xdr:rowOff>95250</xdr:rowOff>
    </xdr:from>
    <xdr:ext cx="9296400" cy="3629025"/>
    <xdr:graphicFrame macro="">
      <xdr:nvGraphicFramePr>
        <xdr:cNvPr id="10" name="Chart 10" title="Chart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1619250</xdr:colOff>
      <xdr:row>42</xdr:row>
      <xdr:rowOff>76200</xdr:rowOff>
    </xdr:from>
    <xdr:ext cx="6648450" cy="3533775"/>
    <xdr:graphicFrame macro="">
      <xdr:nvGraphicFramePr>
        <xdr:cNvPr id="11" name="Chart 11" title="Chart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619125</xdr:colOff>
      <xdr:row>13</xdr:row>
      <xdr:rowOff>95250</xdr:rowOff>
    </xdr:from>
    <xdr:ext cx="9296400" cy="3629025"/>
    <xdr:graphicFrame macro="">
      <xdr:nvGraphicFramePr>
        <xdr:cNvPr id="12" name="Chart 12" title="Chart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1619250</xdr:colOff>
      <xdr:row>42</xdr:row>
      <xdr:rowOff>76200</xdr:rowOff>
    </xdr:from>
    <xdr:ext cx="6648450" cy="3533775"/>
    <xdr:graphicFrame macro="">
      <xdr:nvGraphicFramePr>
        <xdr:cNvPr id="13" name="Chart 13" title="Chart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838200</xdr:colOff>
      <xdr:row>3</xdr:row>
      <xdr:rowOff>190500</xdr:rowOff>
    </xdr:from>
    <xdr:ext cx="8115300" cy="3905250"/>
    <xdr:graphicFrame macro="">
      <xdr:nvGraphicFramePr>
        <xdr:cNvPr id="14" name="Chart 14" title="Chart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F996"/>
  <sheetViews>
    <sheetView zoomScale="150" zoomScaleNormal="150" workbookViewId="0">
      <selection activeCell="D20" sqref="D20"/>
    </sheetView>
  </sheetViews>
  <sheetFormatPr baseColWidth="10" defaultColWidth="12.6640625" defaultRowHeight="15.75" customHeight="1" x14ac:dyDescent="0.15"/>
  <cols>
    <col min="1" max="1" width="5.5" customWidth="1"/>
    <col min="2" max="2" width="24" customWidth="1"/>
    <col min="3" max="3" width="12.6640625" hidden="1"/>
    <col min="4" max="10" width="15.1640625" customWidth="1"/>
    <col min="11" max="13" width="12" customWidth="1"/>
    <col min="14" max="14" width="15.33203125" customWidth="1"/>
    <col min="15" max="15" width="13.6640625" customWidth="1"/>
    <col min="16" max="16" width="12.1640625" customWidth="1"/>
    <col min="17" max="25" width="4.83203125" hidden="1" customWidth="1"/>
    <col min="26" max="27" width="10.33203125" hidden="1" customWidth="1"/>
    <col min="28" max="30" width="12.6640625" hidden="1"/>
  </cols>
  <sheetData>
    <row r="1" spans="1:30" ht="14" x14ac:dyDescent="0.15">
      <c r="A1" s="61" t="s">
        <v>72</v>
      </c>
      <c r="B1" s="61" t="s">
        <v>73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 t="s">
        <v>7</v>
      </c>
      <c r="I1" s="61" t="s">
        <v>8</v>
      </c>
      <c r="J1" s="61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3" t="s">
        <v>14</v>
      </c>
      <c r="P1" s="3" t="s">
        <v>15</v>
      </c>
      <c r="Q1" s="4" t="s">
        <v>16</v>
      </c>
      <c r="R1" s="2" t="s">
        <v>17</v>
      </c>
      <c r="S1" s="5" t="s">
        <v>18</v>
      </c>
      <c r="T1" s="4" t="s">
        <v>16</v>
      </c>
      <c r="U1" s="2" t="s">
        <v>19</v>
      </c>
      <c r="V1" s="5"/>
      <c r="W1" s="4" t="s">
        <v>16</v>
      </c>
      <c r="X1" s="2" t="s">
        <v>20</v>
      </c>
      <c r="Y1" s="5"/>
      <c r="Z1" s="4" t="s">
        <v>16</v>
      </c>
      <c r="AA1" s="2" t="s">
        <v>21</v>
      </c>
    </row>
    <row r="2" spans="1:30" ht="14" x14ac:dyDescent="0.15">
      <c r="A2" s="62">
        <v>1</v>
      </c>
      <c r="B2" s="56" t="s">
        <v>22</v>
      </c>
      <c r="C2" s="63">
        <v>5</v>
      </c>
      <c r="D2" s="64">
        <v>4402</v>
      </c>
      <c r="E2" s="64">
        <v>1850</v>
      </c>
      <c r="F2" s="64">
        <v>1772</v>
      </c>
      <c r="G2" s="64">
        <v>4207</v>
      </c>
      <c r="H2" s="64">
        <v>5234</v>
      </c>
      <c r="I2" s="64">
        <v>2310</v>
      </c>
      <c r="J2" s="64">
        <v>3878</v>
      </c>
      <c r="K2" s="64">
        <v>3990</v>
      </c>
      <c r="L2" s="64">
        <v>7867</v>
      </c>
      <c r="M2" s="64">
        <v>4115</v>
      </c>
      <c r="N2" s="64">
        <v>5197</v>
      </c>
      <c r="O2" s="10">
        <f>SUM(D2:N2)</f>
        <v>44822</v>
      </c>
      <c r="P2" s="10">
        <f>AVERAGE(D2:N2)</f>
        <v>4074.7272727272725</v>
      </c>
      <c r="Q2" s="4">
        <v>1452</v>
      </c>
      <c r="R2" s="11">
        <v>2416</v>
      </c>
      <c r="S2" s="12">
        <f t="shared" ref="S2:S3" si="0">R2/Q2</f>
        <v>1.6639118457300275</v>
      </c>
      <c r="T2" s="4">
        <v>1116</v>
      </c>
      <c r="U2" s="4">
        <v>3163</v>
      </c>
      <c r="V2" s="12">
        <f t="shared" ref="V2:V3" si="1">U2/T2</f>
        <v>2.8342293906810037</v>
      </c>
      <c r="W2" s="4">
        <v>1824</v>
      </c>
      <c r="X2" s="4">
        <v>4296</v>
      </c>
      <c r="Y2" s="12">
        <f t="shared" ref="Y2:Y3" si="2">X2/W2</f>
        <v>2.3552631578947367</v>
      </c>
      <c r="Z2" s="4">
        <v>1328</v>
      </c>
      <c r="AA2" s="4">
        <v>4416</v>
      </c>
      <c r="AB2" s="12">
        <f t="shared" ref="AB2:AB3" si="3">AA2/Z2</f>
        <v>3.3253012048192772</v>
      </c>
    </row>
    <row r="3" spans="1:30" ht="14" x14ac:dyDescent="0.15">
      <c r="A3" s="62">
        <v>2</v>
      </c>
      <c r="B3" s="56" t="s">
        <v>23</v>
      </c>
      <c r="C3" s="63">
        <v>2</v>
      </c>
      <c r="D3" s="64">
        <v>2795</v>
      </c>
      <c r="E3" s="64">
        <v>1166</v>
      </c>
      <c r="F3" s="64">
        <v>437</v>
      </c>
      <c r="G3" s="64">
        <v>1410</v>
      </c>
      <c r="H3" s="64">
        <v>2792</v>
      </c>
      <c r="I3" s="64">
        <v>1854</v>
      </c>
      <c r="J3" s="64">
        <v>1759</v>
      </c>
      <c r="K3" s="64">
        <v>2368</v>
      </c>
      <c r="L3" s="64">
        <v>2653</v>
      </c>
      <c r="M3" s="64">
        <v>2740</v>
      </c>
      <c r="N3" s="64">
        <v>3381</v>
      </c>
      <c r="O3" s="10">
        <f>SUM(D3:N3)</f>
        <v>23355</v>
      </c>
      <c r="P3" s="10">
        <f>AVERAGE(D3:N3)</f>
        <v>2123.181818181818</v>
      </c>
      <c r="Q3" s="4">
        <v>236</v>
      </c>
      <c r="R3" s="11">
        <v>1674</v>
      </c>
      <c r="S3" s="12">
        <f t="shared" si="0"/>
        <v>7.093220338983051</v>
      </c>
      <c r="T3" s="4">
        <v>157</v>
      </c>
      <c r="U3" s="4">
        <v>1945</v>
      </c>
      <c r="V3" s="12">
        <f t="shared" si="1"/>
        <v>12.388535031847134</v>
      </c>
      <c r="W3" s="4">
        <v>543</v>
      </c>
      <c r="X3" s="4">
        <v>4535</v>
      </c>
      <c r="Y3" s="12">
        <f t="shared" si="2"/>
        <v>8.3517495395948433</v>
      </c>
      <c r="Z3" s="4">
        <v>280</v>
      </c>
      <c r="AA3" s="4">
        <v>3629</v>
      </c>
      <c r="AB3" s="12">
        <f t="shared" si="3"/>
        <v>12.960714285714285</v>
      </c>
    </row>
    <row r="4" spans="1:30" ht="14" x14ac:dyDescent="0.15">
      <c r="A4" s="62">
        <v>3</v>
      </c>
      <c r="B4" s="56" t="s">
        <v>24</v>
      </c>
      <c r="C4" s="63">
        <v>20</v>
      </c>
      <c r="D4" s="64">
        <v>152</v>
      </c>
      <c r="E4" s="64">
        <v>61</v>
      </c>
      <c r="F4" s="64">
        <v>97</v>
      </c>
      <c r="G4" s="64">
        <v>62</v>
      </c>
      <c r="H4" s="64">
        <v>148</v>
      </c>
      <c r="I4" s="64">
        <v>105</v>
      </c>
      <c r="J4" s="64">
        <v>146</v>
      </c>
      <c r="K4" s="64">
        <v>176</v>
      </c>
      <c r="L4" s="64">
        <v>105</v>
      </c>
      <c r="M4" s="64">
        <v>174</v>
      </c>
      <c r="N4" s="64">
        <v>182</v>
      </c>
      <c r="O4" s="10">
        <f>SUM(D4:N4)</f>
        <v>1408</v>
      </c>
      <c r="P4" s="10">
        <f>AVERAGE(D4:N4)</f>
        <v>128</v>
      </c>
      <c r="R4" s="11">
        <v>30</v>
      </c>
      <c r="S4" s="4"/>
      <c r="U4" s="4">
        <v>146</v>
      </c>
      <c r="V4" s="4"/>
      <c r="X4" s="4">
        <v>211</v>
      </c>
      <c r="Y4" s="4"/>
      <c r="Z4" s="4">
        <v>2</v>
      </c>
      <c r="AA4" s="4">
        <v>217</v>
      </c>
    </row>
    <row r="5" spans="1:30" ht="14" x14ac:dyDescent="0.15">
      <c r="A5" s="62">
        <v>4</v>
      </c>
      <c r="B5" s="65" t="s">
        <v>25</v>
      </c>
      <c r="C5" s="63">
        <v>2</v>
      </c>
      <c r="D5" s="64">
        <v>329</v>
      </c>
      <c r="E5" s="64">
        <v>116</v>
      </c>
      <c r="F5" s="64">
        <v>39</v>
      </c>
      <c r="G5" s="64">
        <v>78</v>
      </c>
      <c r="H5" s="64">
        <v>148</v>
      </c>
      <c r="I5" s="64">
        <v>128</v>
      </c>
      <c r="J5" s="64">
        <v>164</v>
      </c>
      <c r="K5" s="64">
        <v>1173</v>
      </c>
      <c r="L5" s="64">
        <v>71</v>
      </c>
      <c r="M5" s="64">
        <v>259</v>
      </c>
      <c r="N5" s="64">
        <v>384</v>
      </c>
      <c r="O5" s="10">
        <f>SUM(D5:N5)</f>
        <v>2889</v>
      </c>
      <c r="P5" s="10">
        <f>AVERAGE(D5:N5)</f>
        <v>262.63636363636363</v>
      </c>
      <c r="R5" s="11">
        <v>33</v>
      </c>
      <c r="S5" s="4"/>
      <c r="U5" s="4">
        <v>59</v>
      </c>
      <c r="V5" s="4"/>
      <c r="X5" s="4">
        <v>73</v>
      </c>
      <c r="Y5" s="4"/>
      <c r="AA5" s="4">
        <v>92</v>
      </c>
    </row>
    <row r="6" spans="1:30" ht="14" x14ac:dyDescent="0.15">
      <c r="A6" s="66" t="s">
        <v>26</v>
      </c>
      <c r="B6" s="57" t="s">
        <v>27</v>
      </c>
      <c r="C6" s="67"/>
      <c r="D6" s="68">
        <f t="shared" ref="D6:N6" si="4">SUM(D2:D5)</f>
        <v>7678</v>
      </c>
      <c r="E6" s="68">
        <f t="shared" si="4"/>
        <v>3193</v>
      </c>
      <c r="F6" s="68">
        <f t="shared" si="4"/>
        <v>2345</v>
      </c>
      <c r="G6" s="68">
        <f t="shared" si="4"/>
        <v>5757</v>
      </c>
      <c r="H6" s="68">
        <f t="shared" si="4"/>
        <v>8322</v>
      </c>
      <c r="I6" s="68">
        <f t="shared" si="4"/>
        <v>4397</v>
      </c>
      <c r="J6" s="68">
        <f t="shared" si="4"/>
        <v>5947</v>
      </c>
      <c r="K6" s="68">
        <f t="shared" si="4"/>
        <v>7707</v>
      </c>
      <c r="L6" s="68">
        <f t="shared" si="4"/>
        <v>10696</v>
      </c>
      <c r="M6" s="68">
        <f t="shared" si="4"/>
        <v>7288</v>
      </c>
      <c r="N6" s="68">
        <f t="shared" si="4"/>
        <v>9144</v>
      </c>
      <c r="O6" s="18">
        <f>SUM(D6:N6)</f>
        <v>72474</v>
      </c>
      <c r="P6" s="18">
        <f>AVERAGE(D6:N6)</f>
        <v>6588.545454545455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14" x14ac:dyDescent="0.15">
      <c r="A7" s="66" t="s">
        <v>28</v>
      </c>
      <c r="B7" s="57" t="s">
        <v>29</v>
      </c>
      <c r="C7" s="67"/>
      <c r="D7" s="68">
        <f t="shared" ref="D7:N7" si="5">($C2*D2)+($C3*D3)+($C4*D4)+($C5*D5)</f>
        <v>31298</v>
      </c>
      <c r="E7" s="68">
        <f t="shared" si="5"/>
        <v>13034</v>
      </c>
      <c r="F7" s="68">
        <f t="shared" si="5"/>
        <v>11752</v>
      </c>
      <c r="G7" s="68">
        <f t="shared" si="5"/>
        <v>25251</v>
      </c>
      <c r="H7" s="68">
        <f t="shared" si="5"/>
        <v>35010</v>
      </c>
      <c r="I7" s="68">
        <f t="shared" si="5"/>
        <v>17614</v>
      </c>
      <c r="J7" s="68">
        <f t="shared" si="5"/>
        <v>26156</v>
      </c>
      <c r="K7" s="68">
        <f t="shared" si="5"/>
        <v>30552</v>
      </c>
      <c r="L7" s="68">
        <f t="shared" si="5"/>
        <v>46883</v>
      </c>
      <c r="M7" s="68">
        <f t="shared" si="5"/>
        <v>30053</v>
      </c>
      <c r="N7" s="68">
        <f t="shared" si="5"/>
        <v>37155</v>
      </c>
      <c r="O7" s="17">
        <f>($C2*O2)+($C3*O3)+($C4*O4)+($C5*O5)</f>
        <v>304758</v>
      </c>
      <c r="P7" s="18">
        <f>AVERAGE(D7:N7)</f>
        <v>27705.272727272728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>
        <f>SUM(D7:N7)</f>
        <v>304758</v>
      </c>
      <c r="AC7" s="19"/>
      <c r="AD7" s="19"/>
    </row>
    <row r="8" spans="1:30" ht="14" x14ac:dyDescent="0.15">
      <c r="A8" s="69"/>
      <c r="B8" s="72" t="s">
        <v>49</v>
      </c>
      <c r="C8" s="69"/>
      <c r="D8" s="58">
        <v>36799</v>
      </c>
      <c r="E8" s="59" t="s">
        <v>31</v>
      </c>
      <c r="F8" s="59" t="s">
        <v>31</v>
      </c>
      <c r="G8" s="58">
        <v>31334</v>
      </c>
      <c r="H8" s="58">
        <v>15478</v>
      </c>
      <c r="I8" s="58">
        <v>18833</v>
      </c>
      <c r="J8" s="58">
        <v>21748</v>
      </c>
      <c r="K8" s="58" t="s">
        <v>31</v>
      </c>
      <c r="L8" s="58">
        <v>26668</v>
      </c>
      <c r="M8" s="58">
        <v>28766</v>
      </c>
      <c r="N8" s="58">
        <v>37136</v>
      </c>
      <c r="O8" s="1"/>
      <c r="P8" s="1"/>
    </row>
    <row r="9" spans="1:30" ht="14" hidden="1" x14ac:dyDescent="0.15">
      <c r="A9" s="69"/>
      <c r="B9" s="69"/>
      <c r="C9" s="60"/>
      <c r="D9" s="69"/>
      <c r="E9" s="69"/>
      <c r="F9" s="69"/>
      <c r="G9" s="60"/>
      <c r="H9" s="69"/>
      <c r="I9" s="69"/>
      <c r="J9" s="70" t="s">
        <v>32</v>
      </c>
      <c r="K9" s="71">
        <f t="shared" ref="K9:N9" si="6">(K7/J7)*100%</f>
        <v>1.1680685120048937</v>
      </c>
      <c r="L9" s="71">
        <f t="shared" si="6"/>
        <v>1.5345312909138518</v>
      </c>
      <c r="M9" s="71">
        <f t="shared" si="6"/>
        <v>0.64102126570398654</v>
      </c>
      <c r="N9" s="71">
        <f t="shared" si="6"/>
        <v>1.2363158420124447</v>
      </c>
      <c r="O9" s="1"/>
      <c r="P9" s="1"/>
    </row>
    <row r="10" spans="1:30" ht="14" hidden="1" x14ac:dyDescent="0.15">
      <c r="A10" s="69"/>
      <c r="B10" s="69"/>
      <c r="C10" s="60"/>
      <c r="D10" s="69"/>
      <c r="E10" s="69"/>
      <c r="F10" s="69"/>
      <c r="G10" s="69"/>
      <c r="H10" s="69"/>
      <c r="I10" s="69"/>
      <c r="J10" s="70" t="s">
        <v>33</v>
      </c>
      <c r="K10" s="71">
        <f t="shared" ref="K10:N10" si="7">(K6/J6)*100%</f>
        <v>1.2959475365730619</v>
      </c>
      <c r="L10" s="71">
        <f t="shared" si="7"/>
        <v>1.3878292461398729</v>
      </c>
      <c r="M10" s="71">
        <f t="shared" si="7"/>
        <v>0.68137621540762905</v>
      </c>
      <c r="N10" s="71">
        <f t="shared" si="7"/>
        <v>1.2546652030735455</v>
      </c>
      <c r="O10" s="1"/>
      <c r="P10" s="1"/>
      <c r="R10" s="4">
        <f>K2*5</f>
        <v>19950</v>
      </c>
    </row>
    <row r="11" spans="1:30" ht="14" hidden="1" x14ac:dyDescent="0.2">
      <c r="C11" s="21"/>
      <c r="O11" s="1"/>
      <c r="P11" s="1"/>
      <c r="R11" s="4">
        <f>K3*2</f>
        <v>4736</v>
      </c>
    </row>
    <row r="12" spans="1:30" ht="14" x14ac:dyDescent="0.2">
      <c r="C12" s="21"/>
      <c r="O12" s="1"/>
      <c r="P12" s="1"/>
      <c r="R12" s="4">
        <f>K4*20</f>
        <v>3520</v>
      </c>
    </row>
    <row r="13" spans="1:30" ht="14" x14ac:dyDescent="0.2">
      <c r="B13" s="24" t="s">
        <v>34</v>
      </c>
      <c r="C13" s="21"/>
      <c r="O13" s="1"/>
      <c r="P13" s="1"/>
      <c r="R13" s="4">
        <f>K5*2</f>
        <v>2346</v>
      </c>
    </row>
    <row r="14" spans="1:30" ht="14" x14ac:dyDescent="0.2">
      <c r="B14" s="4" t="s">
        <v>35</v>
      </c>
      <c r="C14" s="23"/>
      <c r="O14" s="1"/>
      <c r="P14" s="1"/>
      <c r="R14" s="4">
        <f>SUM(R9:R13)</f>
        <v>30552</v>
      </c>
    </row>
    <row r="15" spans="1:30" ht="13" x14ac:dyDescent="0.15">
      <c r="B15" s="4" t="s">
        <v>36</v>
      </c>
      <c r="O15" s="1"/>
      <c r="P15" s="1"/>
    </row>
    <row r="16" spans="1:30" ht="13" x14ac:dyDescent="0.15">
      <c r="B16" s="4" t="s">
        <v>37</v>
      </c>
      <c r="O16" s="1"/>
      <c r="P16" s="1"/>
    </row>
    <row r="17" spans="2:19" ht="13" x14ac:dyDescent="0.15">
      <c r="B17" s="4" t="s">
        <v>38</v>
      </c>
      <c r="O17" s="1"/>
      <c r="P17" s="1"/>
    </row>
    <row r="18" spans="2:19" ht="13" x14ac:dyDescent="0.15">
      <c r="B18" s="4" t="s">
        <v>39</v>
      </c>
      <c r="O18" s="1"/>
      <c r="P18" s="1"/>
    </row>
    <row r="19" spans="2:19" ht="13" x14ac:dyDescent="0.15">
      <c r="O19" s="1"/>
      <c r="P19" s="1"/>
    </row>
    <row r="20" spans="2:19" ht="13" x14ac:dyDescent="0.15">
      <c r="O20" s="1"/>
      <c r="P20" s="1"/>
    </row>
    <row r="21" spans="2:19" ht="13" x14ac:dyDescent="0.15">
      <c r="O21" s="1"/>
      <c r="P21" s="1"/>
    </row>
    <row r="22" spans="2:19" ht="13" x14ac:dyDescent="0.15">
      <c r="O22" s="1"/>
      <c r="P22" s="1"/>
    </row>
    <row r="23" spans="2:19" ht="13" x14ac:dyDescent="0.15">
      <c r="O23" s="1"/>
      <c r="P23" s="1"/>
      <c r="R23" s="4"/>
      <c r="S23" s="4"/>
    </row>
    <row r="24" spans="2:19" ht="13" x14ac:dyDescent="0.15">
      <c r="O24" s="1"/>
      <c r="P24" s="1"/>
    </row>
    <row r="25" spans="2:19" ht="13" x14ac:dyDescent="0.15">
      <c r="O25" s="1"/>
      <c r="P25" s="1"/>
    </row>
    <row r="26" spans="2:19" ht="13" x14ac:dyDescent="0.15">
      <c r="O26" s="1"/>
      <c r="P26" s="1"/>
    </row>
    <row r="27" spans="2:19" ht="13" x14ac:dyDescent="0.15">
      <c r="O27" s="1"/>
      <c r="P27" s="1"/>
    </row>
    <row r="28" spans="2:19" ht="13" x14ac:dyDescent="0.15">
      <c r="O28" s="1"/>
      <c r="P28" s="1"/>
    </row>
    <row r="29" spans="2:19" ht="13" x14ac:dyDescent="0.15">
      <c r="O29" s="1"/>
      <c r="P29" s="1"/>
    </row>
    <row r="30" spans="2:19" ht="13" x14ac:dyDescent="0.15">
      <c r="O30" s="1"/>
      <c r="P30" s="1"/>
    </row>
    <row r="31" spans="2:19" ht="13" x14ac:dyDescent="0.15">
      <c r="O31" s="1"/>
      <c r="P31" s="1"/>
    </row>
    <row r="32" spans="2:19" ht="13" x14ac:dyDescent="0.15">
      <c r="O32" s="1"/>
      <c r="P32" s="1"/>
    </row>
    <row r="33" spans="15:16" ht="13" x14ac:dyDescent="0.15">
      <c r="O33" s="1"/>
      <c r="P33" s="1"/>
    </row>
    <row r="34" spans="15:16" ht="13" x14ac:dyDescent="0.15">
      <c r="O34" s="1"/>
      <c r="P34" s="1"/>
    </row>
    <row r="35" spans="15:16" ht="13" x14ac:dyDescent="0.15">
      <c r="O35" s="1"/>
      <c r="P35" s="1"/>
    </row>
    <row r="36" spans="15:16" ht="13" x14ac:dyDescent="0.15">
      <c r="O36" s="1"/>
      <c r="P36" s="1"/>
    </row>
    <row r="37" spans="15:16" ht="13" x14ac:dyDescent="0.15">
      <c r="O37" s="1"/>
      <c r="P37" s="1"/>
    </row>
    <row r="38" spans="15:16" ht="13" x14ac:dyDescent="0.15">
      <c r="O38" s="1"/>
      <c r="P38" s="1"/>
    </row>
    <row r="39" spans="15:16" ht="13" x14ac:dyDescent="0.15">
      <c r="O39" s="1"/>
      <c r="P39" s="1"/>
    </row>
    <row r="40" spans="15:16" ht="13" x14ac:dyDescent="0.15">
      <c r="O40" s="1"/>
      <c r="P40" s="1"/>
    </row>
    <row r="41" spans="15:16" ht="13" x14ac:dyDescent="0.15">
      <c r="O41" s="1"/>
      <c r="P41" s="1"/>
    </row>
    <row r="42" spans="15:16" ht="13" x14ac:dyDescent="0.15">
      <c r="O42" s="1"/>
      <c r="P42" s="1"/>
    </row>
    <row r="43" spans="15:16" ht="13" x14ac:dyDescent="0.15">
      <c r="O43" s="1"/>
      <c r="P43" s="1"/>
    </row>
    <row r="44" spans="15:16" ht="13" x14ac:dyDescent="0.15">
      <c r="O44" s="1"/>
      <c r="P44" s="1"/>
    </row>
    <row r="45" spans="15:16" ht="13" x14ac:dyDescent="0.15">
      <c r="O45" s="1"/>
      <c r="P45" s="1"/>
    </row>
    <row r="46" spans="15:16" ht="13" x14ac:dyDescent="0.15">
      <c r="O46" s="1"/>
      <c r="P46" s="1"/>
    </row>
    <row r="47" spans="15:16" ht="13" x14ac:dyDescent="0.15">
      <c r="O47" s="1"/>
      <c r="P47" s="1"/>
    </row>
    <row r="48" spans="15:16" ht="13" x14ac:dyDescent="0.15">
      <c r="O48" s="1"/>
      <c r="P48" s="1"/>
    </row>
    <row r="49" spans="15:16" ht="13" x14ac:dyDescent="0.15">
      <c r="O49" s="1"/>
      <c r="P49" s="1"/>
    </row>
    <row r="50" spans="15:16" ht="13" x14ac:dyDescent="0.15">
      <c r="O50" s="1"/>
      <c r="P50" s="1"/>
    </row>
    <row r="51" spans="15:16" ht="13" x14ac:dyDescent="0.15">
      <c r="O51" s="1"/>
      <c r="P51" s="1"/>
    </row>
    <row r="52" spans="15:16" ht="13" x14ac:dyDescent="0.15">
      <c r="O52" s="1"/>
      <c r="P52" s="1"/>
    </row>
    <row r="53" spans="15:16" ht="13" x14ac:dyDescent="0.15">
      <c r="O53" s="1"/>
      <c r="P53" s="1"/>
    </row>
    <row r="54" spans="15:16" ht="13" x14ac:dyDescent="0.15">
      <c r="O54" s="1"/>
      <c r="P54" s="1"/>
    </row>
    <row r="55" spans="15:16" ht="13" x14ac:dyDescent="0.15">
      <c r="O55" s="1"/>
      <c r="P55" s="1"/>
    </row>
    <row r="56" spans="15:16" ht="13" x14ac:dyDescent="0.15">
      <c r="O56" s="1"/>
      <c r="P56" s="1"/>
    </row>
    <row r="57" spans="15:16" ht="13" x14ac:dyDescent="0.15">
      <c r="O57" s="1"/>
      <c r="P57" s="1"/>
    </row>
    <row r="58" spans="15:16" ht="13" x14ac:dyDescent="0.15">
      <c r="O58" s="1"/>
      <c r="P58" s="1"/>
    </row>
    <row r="59" spans="15:16" ht="13" x14ac:dyDescent="0.15">
      <c r="O59" s="1"/>
      <c r="P59" s="1"/>
    </row>
    <row r="60" spans="15:16" ht="13" x14ac:dyDescent="0.15">
      <c r="O60" s="1"/>
      <c r="P60" s="1"/>
    </row>
    <row r="61" spans="15:16" ht="13" x14ac:dyDescent="0.15">
      <c r="O61" s="1"/>
      <c r="P61" s="1"/>
    </row>
    <row r="62" spans="15:16" ht="13" x14ac:dyDescent="0.15">
      <c r="O62" s="1"/>
      <c r="P62" s="1"/>
    </row>
    <row r="63" spans="15:16" ht="13" x14ac:dyDescent="0.15">
      <c r="O63" s="1"/>
      <c r="P63" s="1"/>
    </row>
    <row r="64" spans="15:16" ht="13" x14ac:dyDescent="0.15">
      <c r="O64" s="1"/>
      <c r="P64" s="1"/>
    </row>
    <row r="65" spans="15:16" ht="13" x14ac:dyDescent="0.15">
      <c r="O65" s="1"/>
      <c r="P65" s="1"/>
    </row>
    <row r="66" spans="15:16" ht="13" x14ac:dyDescent="0.15">
      <c r="O66" s="1"/>
      <c r="P66" s="1"/>
    </row>
    <row r="67" spans="15:16" ht="13" x14ac:dyDescent="0.15">
      <c r="O67" s="1"/>
      <c r="P67" s="1"/>
    </row>
    <row r="68" spans="15:16" ht="13" x14ac:dyDescent="0.15">
      <c r="O68" s="1"/>
      <c r="P68" s="1"/>
    </row>
    <row r="69" spans="15:16" ht="13" x14ac:dyDescent="0.15">
      <c r="O69" s="1"/>
      <c r="P69" s="1"/>
    </row>
    <row r="70" spans="15:16" ht="13" x14ac:dyDescent="0.15">
      <c r="O70" s="1"/>
      <c r="P70" s="1"/>
    </row>
    <row r="71" spans="15:16" ht="13" x14ac:dyDescent="0.15">
      <c r="O71" s="1"/>
      <c r="P71" s="1"/>
    </row>
    <row r="72" spans="15:16" ht="13" x14ac:dyDescent="0.15">
      <c r="O72" s="1"/>
      <c r="P72" s="1"/>
    </row>
    <row r="73" spans="15:16" ht="13" x14ac:dyDescent="0.15">
      <c r="O73" s="1"/>
      <c r="P73" s="1"/>
    </row>
    <row r="74" spans="15:16" ht="13" x14ac:dyDescent="0.15">
      <c r="O74" s="1"/>
      <c r="P74" s="1"/>
    </row>
    <row r="75" spans="15:16" ht="13" x14ac:dyDescent="0.15">
      <c r="O75" s="1"/>
      <c r="P75" s="1"/>
    </row>
    <row r="76" spans="15:16" ht="13" x14ac:dyDescent="0.15">
      <c r="O76" s="1"/>
      <c r="P76" s="1"/>
    </row>
    <row r="77" spans="15:16" ht="13" x14ac:dyDescent="0.15">
      <c r="O77" s="1"/>
      <c r="P77" s="1"/>
    </row>
    <row r="78" spans="15:16" ht="13" x14ac:dyDescent="0.15">
      <c r="O78" s="1"/>
      <c r="P78" s="1"/>
    </row>
    <row r="79" spans="15:16" ht="13" x14ac:dyDescent="0.15">
      <c r="O79" s="1"/>
      <c r="P79" s="1"/>
    </row>
    <row r="80" spans="15:16" ht="13" x14ac:dyDescent="0.15">
      <c r="O80" s="1"/>
      <c r="P80" s="1"/>
    </row>
    <row r="81" spans="15:16" ht="13" x14ac:dyDescent="0.15">
      <c r="O81" s="1"/>
      <c r="P81" s="1"/>
    </row>
    <row r="82" spans="15:16" ht="13" x14ac:dyDescent="0.15">
      <c r="O82" s="1"/>
      <c r="P82" s="1"/>
    </row>
    <row r="83" spans="15:16" ht="13" x14ac:dyDescent="0.15">
      <c r="O83" s="1"/>
      <c r="P83" s="1"/>
    </row>
    <row r="84" spans="15:16" ht="13" x14ac:dyDescent="0.15">
      <c r="O84" s="1"/>
      <c r="P84" s="1"/>
    </row>
    <row r="85" spans="15:16" ht="13" x14ac:dyDescent="0.15">
      <c r="O85" s="1"/>
      <c r="P85" s="1"/>
    </row>
    <row r="86" spans="15:16" ht="13" x14ac:dyDescent="0.15">
      <c r="O86" s="1"/>
      <c r="P86" s="1"/>
    </row>
    <row r="87" spans="15:16" ht="13" x14ac:dyDescent="0.15">
      <c r="O87" s="1"/>
      <c r="P87" s="1"/>
    </row>
    <row r="88" spans="15:16" ht="13" x14ac:dyDescent="0.15">
      <c r="O88" s="1"/>
      <c r="P88" s="1"/>
    </row>
    <row r="89" spans="15:16" ht="13" x14ac:dyDescent="0.15">
      <c r="O89" s="1"/>
      <c r="P89" s="1"/>
    </row>
    <row r="90" spans="15:16" ht="13" x14ac:dyDescent="0.15">
      <c r="O90" s="1"/>
      <c r="P90" s="1"/>
    </row>
    <row r="91" spans="15:16" ht="13" x14ac:dyDescent="0.15">
      <c r="O91" s="1"/>
      <c r="P91" s="1"/>
    </row>
    <row r="92" spans="15:16" ht="13" x14ac:dyDescent="0.15">
      <c r="O92" s="1"/>
      <c r="P92" s="1"/>
    </row>
    <row r="93" spans="15:16" ht="13" x14ac:dyDescent="0.15">
      <c r="O93" s="1"/>
      <c r="P93" s="1"/>
    </row>
    <row r="94" spans="15:16" ht="13" x14ac:dyDescent="0.15">
      <c r="O94" s="1"/>
      <c r="P94" s="1"/>
    </row>
    <row r="95" spans="15:16" ht="13" x14ac:dyDescent="0.15">
      <c r="O95" s="1"/>
      <c r="P95" s="1"/>
    </row>
    <row r="96" spans="15:16" ht="13" x14ac:dyDescent="0.15">
      <c r="O96" s="1"/>
      <c r="P96" s="1"/>
    </row>
    <row r="97" spans="15:16" ht="13" x14ac:dyDescent="0.15">
      <c r="O97" s="1"/>
      <c r="P97" s="1"/>
    </row>
    <row r="98" spans="15:16" ht="13" x14ac:dyDescent="0.15">
      <c r="O98" s="1"/>
      <c r="P98" s="1"/>
    </row>
    <row r="99" spans="15:16" ht="13" x14ac:dyDescent="0.15">
      <c r="O99" s="1"/>
      <c r="P99" s="1"/>
    </row>
    <row r="100" spans="15:16" ht="13" x14ac:dyDescent="0.15">
      <c r="O100" s="1"/>
      <c r="P100" s="1"/>
    </row>
    <row r="101" spans="15:16" ht="13" x14ac:dyDescent="0.15">
      <c r="O101" s="1"/>
      <c r="P101" s="1"/>
    </row>
    <row r="102" spans="15:16" ht="13" x14ac:dyDescent="0.15">
      <c r="O102" s="1"/>
      <c r="P102" s="1"/>
    </row>
    <row r="103" spans="15:16" ht="13" x14ac:dyDescent="0.15">
      <c r="O103" s="1"/>
      <c r="P103" s="1"/>
    </row>
    <row r="104" spans="15:16" ht="13" x14ac:dyDescent="0.15">
      <c r="O104" s="1"/>
      <c r="P104" s="1"/>
    </row>
    <row r="105" spans="15:16" ht="13" x14ac:dyDescent="0.15">
      <c r="O105" s="1"/>
      <c r="P105" s="1"/>
    </row>
    <row r="106" spans="15:16" ht="13" x14ac:dyDescent="0.15">
      <c r="O106" s="1"/>
      <c r="P106" s="1"/>
    </row>
    <row r="107" spans="15:16" ht="13" x14ac:dyDescent="0.15">
      <c r="O107" s="1"/>
      <c r="P107" s="1"/>
    </row>
    <row r="108" spans="15:16" ht="13" x14ac:dyDescent="0.15">
      <c r="O108" s="1"/>
      <c r="P108" s="1"/>
    </row>
    <row r="109" spans="15:16" ht="13" x14ac:dyDescent="0.15">
      <c r="O109" s="1"/>
      <c r="P109" s="1"/>
    </row>
    <row r="110" spans="15:16" ht="13" x14ac:dyDescent="0.15">
      <c r="O110" s="1"/>
      <c r="P110" s="1"/>
    </row>
    <row r="111" spans="15:16" ht="13" x14ac:dyDescent="0.15">
      <c r="O111" s="1"/>
      <c r="P111" s="1"/>
    </row>
    <row r="112" spans="15:16" ht="13" x14ac:dyDescent="0.15">
      <c r="O112" s="1"/>
      <c r="P112" s="1"/>
    </row>
    <row r="113" spans="15:16" ht="13" x14ac:dyDescent="0.15">
      <c r="O113" s="1"/>
      <c r="P113" s="1"/>
    </row>
    <row r="114" spans="15:16" ht="13" x14ac:dyDescent="0.15">
      <c r="O114" s="1"/>
      <c r="P114" s="1"/>
    </row>
    <row r="115" spans="15:16" ht="13" x14ac:dyDescent="0.15">
      <c r="O115" s="1"/>
      <c r="P115" s="1"/>
    </row>
    <row r="116" spans="15:16" ht="13" x14ac:dyDescent="0.15">
      <c r="O116" s="1"/>
      <c r="P116" s="1"/>
    </row>
    <row r="117" spans="15:16" ht="13" x14ac:dyDescent="0.15">
      <c r="O117" s="1"/>
      <c r="P117" s="1"/>
    </row>
    <row r="118" spans="15:16" ht="13" x14ac:dyDescent="0.15">
      <c r="O118" s="1"/>
      <c r="P118" s="1"/>
    </row>
    <row r="119" spans="15:16" ht="13" x14ac:dyDescent="0.15">
      <c r="O119" s="1"/>
      <c r="P119" s="1"/>
    </row>
    <row r="120" spans="15:16" ht="13" x14ac:dyDescent="0.15">
      <c r="O120" s="1"/>
      <c r="P120" s="1"/>
    </row>
    <row r="121" spans="15:16" ht="13" x14ac:dyDescent="0.15">
      <c r="O121" s="1"/>
      <c r="P121" s="1"/>
    </row>
    <row r="122" spans="15:16" ht="13" x14ac:dyDescent="0.15">
      <c r="O122" s="1"/>
      <c r="P122" s="1"/>
    </row>
    <row r="123" spans="15:16" ht="13" x14ac:dyDescent="0.15">
      <c r="O123" s="1"/>
      <c r="P123" s="1"/>
    </row>
    <row r="124" spans="15:16" ht="13" x14ac:dyDescent="0.15">
      <c r="O124" s="1"/>
      <c r="P124" s="1"/>
    </row>
    <row r="125" spans="15:16" ht="13" x14ac:dyDescent="0.15">
      <c r="O125" s="1"/>
      <c r="P125" s="1"/>
    </row>
    <row r="126" spans="15:16" ht="13" x14ac:dyDescent="0.15">
      <c r="O126" s="1"/>
      <c r="P126" s="1"/>
    </row>
    <row r="127" spans="15:16" ht="13" x14ac:dyDescent="0.15">
      <c r="O127" s="1"/>
      <c r="P127" s="1"/>
    </row>
    <row r="128" spans="15:16" ht="13" x14ac:dyDescent="0.15">
      <c r="O128" s="1"/>
      <c r="P128" s="1"/>
    </row>
    <row r="129" spans="15:16" ht="13" x14ac:dyDescent="0.15">
      <c r="O129" s="1"/>
      <c r="P129" s="1"/>
    </row>
    <row r="130" spans="15:16" ht="13" x14ac:dyDescent="0.15">
      <c r="O130" s="1"/>
      <c r="P130" s="1"/>
    </row>
    <row r="131" spans="15:16" ht="13" x14ac:dyDescent="0.15">
      <c r="O131" s="1"/>
      <c r="P131" s="1"/>
    </row>
    <row r="132" spans="15:16" ht="13" x14ac:dyDescent="0.15">
      <c r="O132" s="1"/>
      <c r="P132" s="1"/>
    </row>
    <row r="133" spans="15:16" ht="13" x14ac:dyDescent="0.15">
      <c r="O133" s="1"/>
      <c r="P133" s="1"/>
    </row>
    <row r="134" spans="15:16" ht="13" x14ac:dyDescent="0.15">
      <c r="O134" s="1"/>
      <c r="P134" s="1"/>
    </row>
    <row r="135" spans="15:16" ht="13" x14ac:dyDescent="0.15">
      <c r="O135" s="1"/>
      <c r="P135" s="1"/>
    </row>
    <row r="136" spans="15:16" ht="13" x14ac:dyDescent="0.15">
      <c r="O136" s="1"/>
      <c r="P136" s="1"/>
    </row>
    <row r="137" spans="15:16" ht="13" x14ac:dyDescent="0.15">
      <c r="O137" s="1"/>
      <c r="P137" s="1"/>
    </row>
    <row r="138" spans="15:16" ht="13" x14ac:dyDescent="0.15">
      <c r="O138" s="1"/>
      <c r="P138" s="1"/>
    </row>
    <row r="139" spans="15:16" ht="13" x14ac:dyDescent="0.15">
      <c r="O139" s="1"/>
      <c r="P139" s="1"/>
    </row>
    <row r="140" spans="15:16" ht="13" x14ac:dyDescent="0.15">
      <c r="O140" s="1"/>
      <c r="P140" s="1"/>
    </row>
    <row r="141" spans="15:16" ht="13" x14ac:dyDescent="0.15">
      <c r="O141" s="1"/>
      <c r="P141" s="1"/>
    </row>
    <row r="142" spans="15:16" ht="13" x14ac:dyDescent="0.15">
      <c r="O142" s="1"/>
      <c r="P142" s="1"/>
    </row>
    <row r="143" spans="15:16" ht="13" x14ac:dyDescent="0.15">
      <c r="O143" s="1"/>
      <c r="P143" s="1"/>
    </row>
    <row r="144" spans="15:16" ht="13" x14ac:dyDescent="0.15">
      <c r="O144" s="1"/>
      <c r="P144" s="1"/>
    </row>
    <row r="145" spans="15:16" ht="13" x14ac:dyDescent="0.15">
      <c r="O145" s="1"/>
      <c r="P145" s="1"/>
    </row>
    <row r="146" spans="15:16" ht="13" x14ac:dyDescent="0.15">
      <c r="O146" s="1"/>
      <c r="P146" s="1"/>
    </row>
    <row r="147" spans="15:16" ht="13" x14ac:dyDescent="0.15">
      <c r="O147" s="1"/>
      <c r="P147" s="1"/>
    </row>
    <row r="148" spans="15:16" ht="13" x14ac:dyDescent="0.15">
      <c r="O148" s="1"/>
      <c r="P148" s="1"/>
    </row>
    <row r="149" spans="15:16" ht="13" x14ac:dyDescent="0.15">
      <c r="O149" s="1"/>
      <c r="P149" s="1"/>
    </row>
    <row r="150" spans="15:16" ht="13" x14ac:dyDescent="0.15">
      <c r="O150" s="1"/>
      <c r="P150" s="1"/>
    </row>
    <row r="151" spans="15:16" ht="13" x14ac:dyDescent="0.15">
      <c r="O151" s="1"/>
      <c r="P151" s="1"/>
    </row>
    <row r="152" spans="15:16" ht="13" x14ac:dyDescent="0.15">
      <c r="O152" s="1"/>
      <c r="P152" s="1"/>
    </row>
    <row r="153" spans="15:16" ht="13" x14ac:dyDescent="0.15">
      <c r="O153" s="1"/>
      <c r="P153" s="1"/>
    </row>
    <row r="154" spans="15:16" ht="13" x14ac:dyDescent="0.15">
      <c r="O154" s="1"/>
      <c r="P154" s="1"/>
    </row>
    <row r="155" spans="15:16" ht="13" x14ac:dyDescent="0.15">
      <c r="O155" s="1"/>
      <c r="P155" s="1"/>
    </row>
    <row r="156" spans="15:16" ht="13" x14ac:dyDescent="0.15">
      <c r="O156" s="1"/>
      <c r="P156" s="1"/>
    </row>
    <row r="157" spans="15:16" ht="13" x14ac:dyDescent="0.15">
      <c r="O157" s="1"/>
      <c r="P157" s="1"/>
    </row>
    <row r="158" spans="15:16" ht="13" x14ac:dyDescent="0.15">
      <c r="O158" s="1"/>
      <c r="P158" s="1"/>
    </row>
    <row r="159" spans="15:16" ht="13" x14ac:dyDescent="0.15">
      <c r="O159" s="1"/>
      <c r="P159" s="1"/>
    </row>
    <row r="160" spans="15:16" ht="13" x14ac:dyDescent="0.15">
      <c r="O160" s="1"/>
      <c r="P160" s="1"/>
    </row>
    <row r="161" spans="15:16" ht="13" x14ac:dyDescent="0.15">
      <c r="O161" s="1"/>
      <c r="P161" s="1"/>
    </row>
    <row r="162" spans="15:16" ht="13" x14ac:dyDescent="0.15">
      <c r="O162" s="1"/>
      <c r="P162" s="1"/>
    </row>
    <row r="163" spans="15:16" ht="13" x14ac:dyDescent="0.15">
      <c r="O163" s="1"/>
      <c r="P163" s="1"/>
    </row>
    <row r="164" spans="15:16" ht="13" x14ac:dyDescent="0.15">
      <c r="O164" s="1"/>
      <c r="P164" s="1"/>
    </row>
    <row r="165" spans="15:16" ht="13" x14ac:dyDescent="0.15">
      <c r="O165" s="1"/>
      <c r="P165" s="1"/>
    </row>
    <row r="166" spans="15:16" ht="13" x14ac:dyDescent="0.15">
      <c r="O166" s="1"/>
      <c r="P166" s="1"/>
    </row>
    <row r="167" spans="15:16" ht="13" x14ac:dyDescent="0.15">
      <c r="O167" s="1"/>
      <c r="P167" s="1"/>
    </row>
    <row r="168" spans="15:16" ht="13" x14ac:dyDescent="0.15">
      <c r="O168" s="1"/>
      <c r="P168" s="1"/>
    </row>
    <row r="169" spans="15:16" ht="13" x14ac:dyDescent="0.15">
      <c r="O169" s="1"/>
      <c r="P169" s="1"/>
    </row>
    <row r="170" spans="15:16" ht="13" x14ac:dyDescent="0.15">
      <c r="O170" s="1"/>
      <c r="P170" s="1"/>
    </row>
    <row r="171" spans="15:16" ht="13" x14ac:dyDescent="0.15">
      <c r="O171" s="1"/>
      <c r="P171" s="1"/>
    </row>
    <row r="172" spans="15:16" ht="13" x14ac:dyDescent="0.15">
      <c r="O172" s="1"/>
      <c r="P172" s="1"/>
    </row>
    <row r="173" spans="15:16" ht="13" x14ac:dyDescent="0.15">
      <c r="O173" s="1"/>
      <c r="P173" s="1"/>
    </row>
    <row r="174" spans="15:16" ht="13" x14ac:dyDescent="0.15">
      <c r="O174" s="1"/>
      <c r="P174" s="1"/>
    </row>
    <row r="175" spans="15:16" ht="13" x14ac:dyDescent="0.15">
      <c r="O175" s="1"/>
      <c r="P175" s="1"/>
    </row>
    <row r="176" spans="15:16" ht="13" x14ac:dyDescent="0.15">
      <c r="O176" s="1"/>
      <c r="P176" s="1"/>
    </row>
    <row r="177" spans="15:16" ht="13" x14ac:dyDescent="0.15">
      <c r="O177" s="1"/>
      <c r="P177" s="1"/>
    </row>
    <row r="178" spans="15:16" ht="13" x14ac:dyDescent="0.15">
      <c r="O178" s="1"/>
      <c r="P178" s="1"/>
    </row>
    <row r="179" spans="15:16" ht="13" x14ac:dyDescent="0.15">
      <c r="O179" s="1"/>
      <c r="P179" s="1"/>
    </row>
    <row r="180" spans="15:16" ht="13" x14ac:dyDescent="0.15">
      <c r="O180" s="1"/>
      <c r="P180" s="1"/>
    </row>
    <row r="181" spans="15:16" ht="13" x14ac:dyDescent="0.15">
      <c r="O181" s="1"/>
      <c r="P181" s="1"/>
    </row>
    <row r="182" spans="15:16" ht="13" x14ac:dyDescent="0.15">
      <c r="O182" s="1"/>
      <c r="P182" s="1"/>
    </row>
    <row r="183" spans="15:16" ht="13" x14ac:dyDescent="0.15">
      <c r="O183" s="1"/>
      <c r="P183" s="1"/>
    </row>
    <row r="184" spans="15:16" ht="13" x14ac:dyDescent="0.15">
      <c r="O184" s="1"/>
      <c r="P184" s="1"/>
    </row>
    <row r="185" spans="15:16" ht="13" x14ac:dyDescent="0.15">
      <c r="O185" s="1"/>
      <c r="P185" s="1"/>
    </row>
    <row r="186" spans="15:16" ht="13" x14ac:dyDescent="0.15">
      <c r="O186" s="1"/>
      <c r="P186" s="1"/>
    </row>
    <row r="187" spans="15:16" ht="13" x14ac:dyDescent="0.15">
      <c r="O187" s="1"/>
      <c r="P187" s="1"/>
    </row>
    <row r="188" spans="15:16" ht="13" x14ac:dyDescent="0.15">
      <c r="O188" s="1"/>
      <c r="P188" s="1"/>
    </row>
    <row r="189" spans="15:16" ht="13" x14ac:dyDescent="0.15">
      <c r="O189" s="1"/>
      <c r="P189" s="1"/>
    </row>
    <row r="190" spans="15:16" ht="13" x14ac:dyDescent="0.15">
      <c r="O190" s="1"/>
      <c r="P190" s="1"/>
    </row>
    <row r="191" spans="15:16" ht="13" x14ac:dyDescent="0.15">
      <c r="O191" s="1"/>
      <c r="P191" s="1"/>
    </row>
    <row r="192" spans="15:16" ht="13" x14ac:dyDescent="0.15">
      <c r="O192" s="1"/>
      <c r="P192" s="1"/>
    </row>
    <row r="193" spans="15:16" ht="13" x14ac:dyDescent="0.15">
      <c r="O193" s="1"/>
      <c r="P193" s="1"/>
    </row>
    <row r="194" spans="15:16" ht="13" x14ac:dyDescent="0.15">
      <c r="O194" s="1"/>
      <c r="P194" s="1"/>
    </row>
    <row r="195" spans="15:16" ht="13" x14ac:dyDescent="0.15">
      <c r="O195" s="1"/>
      <c r="P195" s="1"/>
    </row>
    <row r="196" spans="15:16" ht="13" x14ac:dyDescent="0.15">
      <c r="O196" s="1"/>
      <c r="P196" s="1"/>
    </row>
    <row r="197" spans="15:16" ht="13" x14ac:dyDescent="0.15">
      <c r="O197" s="1"/>
      <c r="P197" s="1"/>
    </row>
    <row r="198" spans="15:16" ht="13" x14ac:dyDescent="0.15">
      <c r="O198" s="1"/>
      <c r="P198" s="1"/>
    </row>
    <row r="199" spans="15:16" ht="13" x14ac:dyDescent="0.15">
      <c r="O199" s="1"/>
      <c r="P199" s="1"/>
    </row>
    <row r="200" spans="15:16" ht="13" x14ac:dyDescent="0.15">
      <c r="O200" s="1"/>
      <c r="P200" s="1"/>
    </row>
    <row r="201" spans="15:16" ht="13" x14ac:dyDescent="0.15">
      <c r="O201" s="1"/>
      <c r="P201" s="1"/>
    </row>
    <row r="202" spans="15:16" ht="13" x14ac:dyDescent="0.15">
      <c r="O202" s="1"/>
      <c r="P202" s="1"/>
    </row>
    <row r="203" spans="15:16" ht="13" x14ac:dyDescent="0.15">
      <c r="O203" s="1"/>
      <c r="P203" s="1"/>
    </row>
    <row r="204" spans="15:16" ht="13" x14ac:dyDescent="0.15">
      <c r="O204" s="1"/>
      <c r="P204" s="1"/>
    </row>
    <row r="205" spans="15:16" ht="13" x14ac:dyDescent="0.15">
      <c r="O205" s="1"/>
      <c r="P205" s="1"/>
    </row>
    <row r="206" spans="15:16" ht="13" x14ac:dyDescent="0.15">
      <c r="O206" s="1"/>
      <c r="P206" s="1"/>
    </row>
    <row r="207" spans="15:16" ht="13" x14ac:dyDescent="0.15">
      <c r="O207" s="1"/>
      <c r="P207" s="1"/>
    </row>
    <row r="208" spans="15:16" ht="13" x14ac:dyDescent="0.15">
      <c r="O208" s="1"/>
      <c r="P208" s="1"/>
    </row>
    <row r="209" spans="15:16" ht="13" x14ac:dyDescent="0.15">
      <c r="O209" s="1"/>
      <c r="P209" s="1"/>
    </row>
    <row r="210" spans="15:16" ht="13" x14ac:dyDescent="0.15">
      <c r="O210" s="1"/>
      <c r="P210" s="1"/>
    </row>
    <row r="211" spans="15:16" ht="13" x14ac:dyDescent="0.15">
      <c r="O211" s="1"/>
      <c r="P211" s="1"/>
    </row>
    <row r="212" spans="15:16" ht="13" x14ac:dyDescent="0.15">
      <c r="O212" s="1"/>
      <c r="P212" s="1"/>
    </row>
    <row r="213" spans="15:16" ht="13" x14ac:dyDescent="0.15">
      <c r="O213" s="1"/>
      <c r="P213" s="1"/>
    </row>
    <row r="214" spans="15:16" ht="13" x14ac:dyDescent="0.15">
      <c r="O214" s="1"/>
      <c r="P214" s="1"/>
    </row>
    <row r="215" spans="15:16" ht="13" x14ac:dyDescent="0.15">
      <c r="O215" s="1"/>
      <c r="P215" s="1"/>
    </row>
    <row r="216" spans="15:16" ht="13" x14ac:dyDescent="0.15">
      <c r="O216" s="1"/>
      <c r="P216" s="1"/>
    </row>
    <row r="217" spans="15:16" ht="13" x14ac:dyDescent="0.15">
      <c r="O217" s="1"/>
      <c r="P217" s="1"/>
    </row>
    <row r="218" spans="15:16" ht="13" x14ac:dyDescent="0.15">
      <c r="O218" s="1"/>
      <c r="P218" s="1"/>
    </row>
    <row r="219" spans="15:16" ht="13" x14ac:dyDescent="0.15">
      <c r="O219" s="1"/>
      <c r="P219" s="1"/>
    </row>
    <row r="220" spans="15:16" ht="13" x14ac:dyDescent="0.15">
      <c r="O220" s="1"/>
      <c r="P220" s="1"/>
    </row>
    <row r="221" spans="15:16" ht="13" x14ac:dyDescent="0.15">
      <c r="O221" s="1"/>
      <c r="P221" s="1"/>
    </row>
    <row r="222" spans="15:16" ht="13" x14ac:dyDescent="0.15">
      <c r="O222" s="1"/>
      <c r="P222" s="1"/>
    </row>
    <row r="223" spans="15:16" ht="13" x14ac:dyDescent="0.15">
      <c r="O223" s="1"/>
      <c r="P223" s="1"/>
    </row>
    <row r="224" spans="15:16" ht="13" x14ac:dyDescent="0.15">
      <c r="O224" s="1"/>
      <c r="P224" s="1"/>
    </row>
    <row r="225" spans="15:16" ht="13" x14ac:dyDescent="0.15">
      <c r="O225" s="1"/>
      <c r="P225" s="1"/>
    </row>
    <row r="226" spans="15:16" ht="13" x14ac:dyDescent="0.15">
      <c r="O226" s="1"/>
      <c r="P226" s="1"/>
    </row>
    <row r="227" spans="15:16" ht="13" x14ac:dyDescent="0.15">
      <c r="O227" s="1"/>
      <c r="P227" s="1"/>
    </row>
    <row r="228" spans="15:16" ht="13" x14ac:dyDescent="0.15">
      <c r="O228" s="1"/>
      <c r="P228" s="1"/>
    </row>
    <row r="229" spans="15:16" ht="13" x14ac:dyDescent="0.15">
      <c r="O229" s="1"/>
      <c r="P229" s="1"/>
    </row>
    <row r="230" spans="15:16" ht="13" x14ac:dyDescent="0.15">
      <c r="O230" s="1"/>
      <c r="P230" s="1"/>
    </row>
    <row r="231" spans="15:16" ht="13" x14ac:dyDescent="0.15">
      <c r="O231" s="1"/>
      <c r="P231" s="1"/>
    </row>
    <row r="232" spans="15:16" ht="13" x14ac:dyDescent="0.15">
      <c r="O232" s="1"/>
      <c r="P232" s="1"/>
    </row>
    <row r="233" spans="15:16" ht="13" x14ac:dyDescent="0.15">
      <c r="O233" s="1"/>
      <c r="P233" s="1"/>
    </row>
    <row r="234" spans="15:16" ht="13" x14ac:dyDescent="0.15">
      <c r="O234" s="1"/>
      <c r="P234" s="1"/>
    </row>
    <row r="235" spans="15:16" ht="13" x14ac:dyDescent="0.15">
      <c r="O235" s="1"/>
      <c r="P235" s="1"/>
    </row>
    <row r="236" spans="15:16" ht="13" x14ac:dyDescent="0.15">
      <c r="O236" s="1"/>
      <c r="P236" s="1"/>
    </row>
    <row r="237" spans="15:16" ht="13" x14ac:dyDescent="0.15">
      <c r="O237" s="1"/>
      <c r="P237" s="1"/>
    </row>
    <row r="238" spans="15:16" ht="13" x14ac:dyDescent="0.15">
      <c r="O238" s="1"/>
      <c r="P238" s="1"/>
    </row>
    <row r="239" spans="15:16" ht="13" x14ac:dyDescent="0.15">
      <c r="O239" s="1"/>
      <c r="P239" s="1"/>
    </row>
    <row r="240" spans="15:16" ht="13" x14ac:dyDescent="0.15">
      <c r="O240" s="1"/>
      <c r="P240" s="1"/>
    </row>
    <row r="241" spans="15:16" ht="13" x14ac:dyDescent="0.15">
      <c r="O241" s="1"/>
      <c r="P241" s="1"/>
    </row>
    <row r="242" spans="15:16" ht="13" x14ac:dyDescent="0.15">
      <c r="O242" s="1"/>
      <c r="P242" s="1"/>
    </row>
    <row r="243" spans="15:16" ht="13" x14ac:dyDescent="0.15">
      <c r="O243" s="1"/>
      <c r="P243" s="1"/>
    </row>
    <row r="244" spans="15:16" ht="13" x14ac:dyDescent="0.15">
      <c r="O244" s="1"/>
      <c r="P244" s="1"/>
    </row>
    <row r="245" spans="15:16" ht="13" x14ac:dyDescent="0.15">
      <c r="O245" s="1"/>
      <c r="P245" s="1"/>
    </row>
    <row r="246" spans="15:16" ht="13" x14ac:dyDescent="0.15">
      <c r="O246" s="1"/>
      <c r="P246" s="1"/>
    </row>
    <row r="247" spans="15:16" ht="13" x14ac:dyDescent="0.15">
      <c r="O247" s="1"/>
      <c r="P247" s="1"/>
    </row>
    <row r="248" spans="15:16" ht="13" x14ac:dyDescent="0.15">
      <c r="O248" s="1"/>
      <c r="P248" s="1"/>
    </row>
    <row r="249" spans="15:16" ht="13" x14ac:dyDescent="0.15">
      <c r="O249" s="1"/>
      <c r="P249" s="1"/>
    </row>
    <row r="250" spans="15:16" ht="13" x14ac:dyDescent="0.15">
      <c r="O250" s="1"/>
      <c r="P250" s="1"/>
    </row>
    <row r="251" spans="15:16" ht="13" x14ac:dyDescent="0.15">
      <c r="O251" s="1"/>
      <c r="P251" s="1"/>
    </row>
    <row r="252" spans="15:16" ht="13" x14ac:dyDescent="0.15">
      <c r="O252" s="1"/>
      <c r="P252" s="1"/>
    </row>
    <row r="253" spans="15:16" ht="13" x14ac:dyDescent="0.15">
      <c r="O253" s="1"/>
      <c r="P253" s="1"/>
    </row>
    <row r="254" spans="15:16" ht="13" x14ac:dyDescent="0.15">
      <c r="O254" s="1"/>
      <c r="P254" s="1"/>
    </row>
    <row r="255" spans="15:16" ht="13" x14ac:dyDescent="0.15">
      <c r="O255" s="1"/>
      <c r="P255" s="1"/>
    </row>
    <row r="256" spans="15:16" ht="13" x14ac:dyDescent="0.15">
      <c r="O256" s="1"/>
      <c r="P256" s="1"/>
    </row>
    <row r="257" spans="15:16" ht="13" x14ac:dyDescent="0.15">
      <c r="O257" s="1"/>
      <c r="P257" s="1"/>
    </row>
    <row r="258" spans="15:16" ht="13" x14ac:dyDescent="0.15">
      <c r="O258" s="1"/>
      <c r="P258" s="1"/>
    </row>
    <row r="259" spans="15:16" ht="13" x14ac:dyDescent="0.15">
      <c r="O259" s="1"/>
      <c r="P259" s="1"/>
    </row>
    <row r="260" spans="15:16" ht="13" x14ac:dyDescent="0.15">
      <c r="O260" s="1"/>
      <c r="P260" s="1"/>
    </row>
    <row r="261" spans="15:16" ht="13" x14ac:dyDescent="0.15">
      <c r="O261" s="1"/>
      <c r="P261" s="1"/>
    </row>
    <row r="262" spans="15:16" ht="13" x14ac:dyDescent="0.15">
      <c r="O262" s="1"/>
      <c r="P262" s="1"/>
    </row>
    <row r="263" spans="15:16" ht="13" x14ac:dyDescent="0.15">
      <c r="O263" s="1"/>
      <c r="P263" s="1"/>
    </row>
    <row r="264" spans="15:16" ht="13" x14ac:dyDescent="0.15">
      <c r="O264" s="1"/>
      <c r="P264" s="1"/>
    </row>
    <row r="265" spans="15:16" ht="13" x14ac:dyDescent="0.15">
      <c r="O265" s="1"/>
      <c r="P265" s="1"/>
    </row>
    <row r="266" spans="15:16" ht="13" x14ac:dyDescent="0.15">
      <c r="O266" s="1"/>
      <c r="P266" s="1"/>
    </row>
    <row r="267" spans="15:16" ht="13" x14ac:dyDescent="0.15">
      <c r="O267" s="1"/>
      <c r="P267" s="1"/>
    </row>
    <row r="268" spans="15:16" ht="13" x14ac:dyDescent="0.15">
      <c r="O268" s="1"/>
      <c r="P268" s="1"/>
    </row>
    <row r="269" spans="15:16" ht="13" x14ac:dyDescent="0.15">
      <c r="O269" s="1"/>
      <c r="P269" s="1"/>
    </row>
    <row r="270" spans="15:16" ht="13" x14ac:dyDescent="0.15">
      <c r="O270" s="1"/>
      <c r="P270" s="1"/>
    </row>
    <row r="271" spans="15:16" ht="13" x14ac:dyDescent="0.15">
      <c r="O271" s="1"/>
      <c r="P271" s="1"/>
    </row>
    <row r="272" spans="15:16" ht="13" x14ac:dyDescent="0.15">
      <c r="O272" s="1"/>
      <c r="P272" s="1"/>
    </row>
    <row r="273" spans="15:16" ht="13" x14ac:dyDescent="0.15">
      <c r="O273" s="1"/>
      <c r="P273" s="1"/>
    </row>
    <row r="274" spans="15:16" ht="13" x14ac:dyDescent="0.15">
      <c r="O274" s="1"/>
      <c r="P274" s="1"/>
    </row>
    <row r="275" spans="15:16" ht="13" x14ac:dyDescent="0.15">
      <c r="O275" s="1"/>
      <c r="P275" s="1"/>
    </row>
    <row r="276" spans="15:16" ht="13" x14ac:dyDescent="0.15">
      <c r="O276" s="1"/>
      <c r="P276" s="1"/>
    </row>
    <row r="277" spans="15:16" ht="13" x14ac:dyDescent="0.15">
      <c r="O277" s="1"/>
      <c r="P277" s="1"/>
    </row>
    <row r="278" spans="15:16" ht="13" x14ac:dyDescent="0.15">
      <c r="O278" s="1"/>
      <c r="P278" s="1"/>
    </row>
    <row r="279" spans="15:16" ht="13" x14ac:dyDescent="0.15">
      <c r="O279" s="1"/>
      <c r="P279" s="1"/>
    </row>
    <row r="280" spans="15:16" ht="13" x14ac:dyDescent="0.15">
      <c r="O280" s="1"/>
      <c r="P280" s="1"/>
    </row>
    <row r="281" spans="15:16" ht="13" x14ac:dyDescent="0.15">
      <c r="O281" s="1"/>
      <c r="P281" s="1"/>
    </row>
    <row r="282" spans="15:16" ht="13" x14ac:dyDescent="0.15">
      <c r="O282" s="1"/>
      <c r="P282" s="1"/>
    </row>
    <row r="283" spans="15:16" ht="13" x14ac:dyDescent="0.15">
      <c r="O283" s="1"/>
      <c r="P283" s="1"/>
    </row>
    <row r="284" spans="15:16" ht="13" x14ac:dyDescent="0.15">
      <c r="O284" s="1"/>
      <c r="P284" s="1"/>
    </row>
    <row r="285" spans="15:16" ht="13" x14ac:dyDescent="0.15">
      <c r="O285" s="1"/>
      <c r="P285" s="1"/>
    </row>
    <row r="286" spans="15:16" ht="13" x14ac:dyDescent="0.15">
      <c r="O286" s="1"/>
      <c r="P286" s="1"/>
    </row>
    <row r="287" spans="15:16" ht="13" x14ac:dyDescent="0.15">
      <c r="O287" s="1"/>
      <c r="P287" s="1"/>
    </row>
    <row r="288" spans="15:16" ht="13" x14ac:dyDescent="0.15">
      <c r="O288" s="1"/>
      <c r="P288" s="1"/>
    </row>
    <row r="289" spans="15:16" ht="13" x14ac:dyDescent="0.15">
      <c r="O289" s="1"/>
      <c r="P289" s="1"/>
    </row>
    <row r="290" spans="15:16" ht="13" x14ac:dyDescent="0.15">
      <c r="O290" s="1"/>
      <c r="P290" s="1"/>
    </row>
    <row r="291" spans="15:16" ht="13" x14ac:dyDescent="0.15">
      <c r="O291" s="1"/>
      <c r="P291" s="1"/>
    </row>
    <row r="292" spans="15:16" ht="13" x14ac:dyDescent="0.15">
      <c r="O292" s="1"/>
      <c r="P292" s="1"/>
    </row>
    <row r="293" spans="15:16" ht="13" x14ac:dyDescent="0.15">
      <c r="O293" s="1"/>
      <c r="P293" s="1"/>
    </row>
    <row r="294" spans="15:16" ht="13" x14ac:dyDescent="0.15">
      <c r="O294" s="1"/>
      <c r="P294" s="1"/>
    </row>
    <row r="295" spans="15:16" ht="13" x14ac:dyDescent="0.15">
      <c r="O295" s="1"/>
      <c r="P295" s="1"/>
    </row>
    <row r="296" spans="15:16" ht="13" x14ac:dyDescent="0.15">
      <c r="O296" s="1"/>
      <c r="P296" s="1"/>
    </row>
    <row r="297" spans="15:16" ht="13" x14ac:dyDescent="0.15">
      <c r="O297" s="1"/>
      <c r="P297" s="1"/>
    </row>
    <row r="298" spans="15:16" ht="13" x14ac:dyDescent="0.15">
      <c r="O298" s="1"/>
      <c r="P298" s="1"/>
    </row>
    <row r="299" spans="15:16" ht="13" x14ac:dyDescent="0.15">
      <c r="O299" s="1"/>
      <c r="P299" s="1"/>
    </row>
    <row r="300" spans="15:16" ht="13" x14ac:dyDescent="0.15">
      <c r="O300" s="1"/>
      <c r="P300" s="1"/>
    </row>
    <row r="301" spans="15:16" ht="13" x14ac:dyDescent="0.15">
      <c r="O301" s="1"/>
      <c r="P301" s="1"/>
    </row>
    <row r="302" spans="15:16" ht="13" x14ac:dyDescent="0.15">
      <c r="O302" s="1"/>
      <c r="P302" s="1"/>
    </row>
    <row r="303" spans="15:16" ht="13" x14ac:dyDescent="0.15">
      <c r="O303" s="1"/>
      <c r="P303" s="1"/>
    </row>
    <row r="304" spans="15:16" ht="13" x14ac:dyDescent="0.15">
      <c r="O304" s="1"/>
      <c r="P304" s="1"/>
    </row>
    <row r="305" spans="15:16" ht="13" x14ac:dyDescent="0.15">
      <c r="O305" s="1"/>
      <c r="P305" s="1"/>
    </row>
    <row r="306" spans="15:16" ht="13" x14ac:dyDescent="0.15">
      <c r="O306" s="1"/>
      <c r="P306" s="1"/>
    </row>
    <row r="307" spans="15:16" ht="13" x14ac:dyDescent="0.15">
      <c r="O307" s="1"/>
      <c r="P307" s="1"/>
    </row>
    <row r="308" spans="15:16" ht="13" x14ac:dyDescent="0.15">
      <c r="O308" s="1"/>
      <c r="P308" s="1"/>
    </row>
    <row r="309" spans="15:16" ht="13" x14ac:dyDescent="0.15">
      <c r="O309" s="1"/>
      <c r="P309" s="1"/>
    </row>
    <row r="310" spans="15:16" ht="13" x14ac:dyDescent="0.15">
      <c r="O310" s="1"/>
      <c r="P310" s="1"/>
    </row>
    <row r="311" spans="15:16" ht="13" x14ac:dyDescent="0.15">
      <c r="O311" s="1"/>
      <c r="P311" s="1"/>
    </row>
    <row r="312" spans="15:16" ht="13" x14ac:dyDescent="0.15">
      <c r="O312" s="1"/>
      <c r="P312" s="1"/>
    </row>
    <row r="313" spans="15:16" ht="13" x14ac:dyDescent="0.15">
      <c r="O313" s="1"/>
      <c r="P313" s="1"/>
    </row>
    <row r="314" spans="15:16" ht="13" x14ac:dyDescent="0.15">
      <c r="O314" s="1"/>
      <c r="P314" s="1"/>
    </row>
    <row r="315" spans="15:16" ht="13" x14ac:dyDescent="0.15">
      <c r="O315" s="1"/>
      <c r="P315" s="1"/>
    </row>
    <row r="316" spans="15:16" ht="13" x14ac:dyDescent="0.15">
      <c r="O316" s="1"/>
      <c r="P316" s="1"/>
    </row>
    <row r="317" spans="15:16" ht="13" x14ac:dyDescent="0.15">
      <c r="O317" s="1"/>
      <c r="P317" s="1"/>
    </row>
    <row r="318" spans="15:16" ht="13" x14ac:dyDescent="0.15">
      <c r="O318" s="1"/>
      <c r="P318" s="1"/>
    </row>
    <row r="319" spans="15:16" ht="13" x14ac:dyDescent="0.15">
      <c r="O319" s="1"/>
      <c r="P319" s="1"/>
    </row>
    <row r="320" spans="15:16" ht="13" x14ac:dyDescent="0.15">
      <c r="O320" s="1"/>
      <c r="P320" s="1"/>
    </row>
    <row r="321" spans="15:16" ht="13" x14ac:dyDescent="0.15">
      <c r="O321" s="1"/>
      <c r="P321" s="1"/>
    </row>
    <row r="322" spans="15:16" ht="13" x14ac:dyDescent="0.15">
      <c r="O322" s="1"/>
      <c r="P322" s="1"/>
    </row>
    <row r="323" spans="15:16" ht="13" x14ac:dyDescent="0.15">
      <c r="O323" s="1"/>
      <c r="P323" s="1"/>
    </row>
    <row r="324" spans="15:16" ht="13" x14ac:dyDescent="0.15">
      <c r="O324" s="1"/>
      <c r="P324" s="1"/>
    </row>
    <row r="325" spans="15:16" ht="13" x14ac:dyDescent="0.15">
      <c r="O325" s="1"/>
      <c r="P325" s="1"/>
    </row>
    <row r="326" spans="15:16" ht="13" x14ac:dyDescent="0.15">
      <c r="O326" s="1"/>
      <c r="P326" s="1"/>
    </row>
    <row r="327" spans="15:16" ht="13" x14ac:dyDescent="0.15">
      <c r="O327" s="1"/>
      <c r="P327" s="1"/>
    </row>
    <row r="328" spans="15:16" ht="13" x14ac:dyDescent="0.15">
      <c r="O328" s="1"/>
      <c r="P328" s="1"/>
    </row>
    <row r="329" spans="15:16" ht="13" x14ac:dyDescent="0.15">
      <c r="O329" s="1"/>
      <c r="P329" s="1"/>
    </row>
    <row r="330" spans="15:16" ht="13" x14ac:dyDescent="0.15">
      <c r="O330" s="1"/>
      <c r="P330" s="1"/>
    </row>
    <row r="331" spans="15:16" ht="13" x14ac:dyDescent="0.15">
      <c r="O331" s="1"/>
      <c r="P331" s="1"/>
    </row>
    <row r="332" spans="15:16" ht="13" x14ac:dyDescent="0.15">
      <c r="O332" s="1"/>
      <c r="P332" s="1"/>
    </row>
    <row r="333" spans="15:16" ht="13" x14ac:dyDescent="0.15">
      <c r="O333" s="1"/>
      <c r="P333" s="1"/>
    </row>
    <row r="334" spans="15:16" ht="13" x14ac:dyDescent="0.15">
      <c r="O334" s="1"/>
      <c r="P334" s="1"/>
    </row>
    <row r="335" spans="15:16" ht="13" x14ac:dyDescent="0.15">
      <c r="O335" s="1"/>
      <c r="P335" s="1"/>
    </row>
    <row r="336" spans="15:16" ht="13" x14ac:dyDescent="0.15">
      <c r="O336" s="1"/>
      <c r="P336" s="1"/>
    </row>
    <row r="337" spans="15:16" ht="13" x14ac:dyDescent="0.15">
      <c r="O337" s="1"/>
      <c r="P337" s="1"/>
    </row>
    <row r="338" spans="15:16" ht="13" x14ac:dyDescent="0.15">
      <c r="O338" s="1"/>
      <c r="P338" s="1"/>
    </row>
    <row r="339" spans="15:16" ht="13" x14ac:dyDescent="0.15">
      <c r="O339" s="1"/>
      <c r="P339" s="1"/>
    </row>
    <row r="340" spans="15:16" ht="13" x14ac:dyDescent="0.15">
      <c r="O340" s="1"/>
      <c r="P340" s="1"/>
    </row>
    <row r="341" spans="15:16" ht="13" x14ac:dyDescent="0.15">
      <c r="O341" s="1"/>
      <c r="P341" s="1"/>
    </row>
    <row r="342" spans="15:16" ht="13" x14ac:dyDescent="0.15">
      <c r="O342" s="1"/>
      <c r="P342" s="1"/>
    </row>
    <row r="343" spans="15:16" ht="13" x14ac:dyDescent="0.15">
      <c r="O343" s="1"/>
      <c r="P343" s="1"/>
    </row>
    <row r="344" spans="15:16" ht="13" x14ac:dyDescent="0.15">
      <c r="O344" s="1"/>
      <c r="P344" s="1"/>
    </row>
    <row r="345" spans="15:16" ht="13" x14ac:dyDescent="0.15">
      <c r="O345" s="1"/>
      <c r="P345" s="1"/>
    </row>
    <row r="346" spans="15:16" ht="13" x14ac:dyDescent="0.15">
      <c r="O346" s="1"/>
      <c r="P346" s="1"/>
    </row>
    <row r="347" spans="15:16" ht="13" x14ac:dyDescent="0.15">
      <c r="O347" s="1"/>
      <c r="P347" s="1"/>
    </row>
    <row r="348" spans="15:16" ht="13" x14ac:dyDescent="0.15">
      <c r="O348" s="1"/>
      <c r="P348" s="1"/>
    </row>
    <row r="349" spans="15:16" ht="13" x14ac:dyDescent="0.15">
      <c r="O349" s="1"/>
      <c r="P349" s="1"/>
    </row>
    <row r="350" spans="15:16" ht="13" x14ac:dyDescent="0.15">
      <c r="O350" s="1"/>
      <c r="P350" s="1"/>
    </row>
    <row r="351" spans="15:16" ht="13" x14ac:dyDescent="0.15">
      <c r="O351" s="1"/>
      <c r="P351" s="1"/>
    </row>
    <row r="352" spans="15:16" ht="13" x14ac:dyDescent="0.15">
      <c r="O352" s="1"/>
      <c r="P352" s="1"/>
    </row>
    <row r="353" spans="15:16" ht="13" x14ac:dyDescent="0.15">
      <c r="O353" s="1"/>
      <c r="P353" s="1"/>
    </row>
    <row r="354" spans="15:16" ht="13" x14ac:dyDescent="0.15">
      <c r="O354" s="1"/>
      <c r="P354" s="1"/>
    </row>
    <row r="355" spans="15:16" ht="13" x14ac:dyDescent="0.15">
      <c r="O355" s="1"/>
      <c r="P355" s="1"/>
    </row>
    <row r="356" spans="15:16" ht="13" x14ac:dyDescent="0.15">
      <c r="O356" s="1"/>
      <c r="P356" s="1"/>
    </row>
    <row r="357" spans="15:16" ht="13" x14ac:dyDescent="0.15">
      <c r="O357" s="1"/>
      <c r="P357" s="1"/>
    </row>
    <row r="358" spans="15:16" ht="13" x14ac:dyDescent="0.15">
      <c r="O358" s="1"/>
      <c r="P358" s="1"/>
    </row>
    <row r="359" spans="15:16" ht="13" x14ac:dyDescent="0.15">
      <c r="O359" s="1"/>
      <c r="P359" s="1"/>
    </row>
    <row r="360" spans="15:16" ht="13" x14ac:dyDescent="0.15">
      <c r="O360" s="1"/>
      <c r="P360" s="1"/>
    </row>
    <row r="361" spans="15:16" ht="13" x14ac:dyDescent="0.15">
      <c r="O361" s="1"/>
      <c r="P361" s="1"/>
    </row>
    <row r="362" spans="15:16" ht="13" x14ac:dyDescent="0.15">
      <c r="O362" s="1"/>
      <c r="P362" s="1"/>
    </row>
    <row r="363" spans="15:16" ht="13" x14ac:dyDescent="0.15">
      <c r="O363" s="1"/>
      <c r="P363" s="1"/>
    </row>
    <row r="364" spans="15:16" ht="13" x14ac:dyDescent="0.15">
      <c r="O364" s="1"/>
      <c r="P364" s="1"/>
    </row>
    <row r="365" spans="15:16" ht="13" x14ac:dyDescent="0.15">
      <c r="O365" s="1"/>
      <c r="P365" s="1"/>
    </row>
    <row r="366" spans="15:16" ht="13" x14ac:dyDescent="0.15">
      <c r="O366" s="1"/>
      <c r="P366" s="1"/>
    </row>
    <row r="367" spans="15:16" ht="13" x14ac:dyDescent="0.15">
      <c r="O367" s="1"/>
      <c r="P367" s="1"/>
    </row>
    <row r="368" spans="15:16" ht="13" x14ac:dyDescent="0.15">
      <c r="O368" s="1"/>
      <c r="P368" s="1"/>
    </row>
    <row r="369" spans="15:16" ht="13" x14ac:dyDescent="0.15">
      <c r="O369" s="1"/>
      <c r="P369" s="1"/>
    </row>
    <row r="370" spans="15:16" ht="13" x14ac:dyDescent="0.15">
      <c r="O370" s="1"/>
      <c r="P370" s="1"/>
    </row>
    <row r="371" spans="15:16" ht="13" x14ac:dyDescent="0.15">
      <c r="O371" s="1"/>
      <c r="P371" s="1"/>
    </row>
    <row r="372" spans="15:16" ht="13" x14ac:dyDescent="0.15">
      <c r="O372" s="1"/>
      <c r="P372" s="1"/>
    </row>
    <row r="373" spans="15:16" ht="13" x14ac:dyDescent="0.15">
      <c r="O373" s="1"/>
      <c r="P373" s="1"/>
    </row>
    <row r="374" spans="15:16" ht="13" x14ac:dyDescent="0.15">
      <c r="O374" s="1"/>
      <c r="P374" s="1"/>
    </row>
    <row r="375" spans="15:16" ht="13" x14ac:dyDescent="0.15">
      <c r="O375" s="1"/>
      <c r="P375" s="1"/>
    </row>
    <row r="376" spans="15:16" ht="13" x14ac:dyDescent="0.15">
      <c r="O376" s="1"/>
      <c r="P376" s="1"/>
    </row>
    <row r="377" spans="15:16" ht="13" x14ac:dyDescent="0.15">
      <c r="O377" s="1"/>
      <c r="P377" s="1"/>
    </row>
    <row r="378" spans="15:16" ht="13" x14ac:dyDescent="0.15">
      <c r="O378" s="1"/>
      <c r="P378" s="1"/>
    </row>
    <row r="379" spans="15:16" ht="13" x14ac:dyDescent="0.15">
      <c r="O379" s="1"/>
      <c r="P379" s="1"/>
    </row>
    <row r="380" spans="15:16" ht="13" x14ac:dyDescent="0.15">
      <c r="O380" s="1"/>
      <c r="P380" s="1"/>
    </row>
    <row r="381" spans="15:16" ht="13" x14ac:dyDescent="0.15">
      <c r="O381" s="1"/>
      <c r="P381" s="1"/>
    </row>
    <row r="382" spans="15:16" ht="13" x14ac:dyDescent="0.15">
      <c r="O382" s="1"/>
      <c r="P382" s="1"/>
    </row>
    <row r="383" spans="15:16" ht="13" x14ac:dyDescent="0.15">
      <c r="O383" s="1"/>
      <c r="P383" s="1"/>
    </row>
    <row r="384" spans="15:16" ht="13" x14ac:dyDescent="0.15">
      <c r="O384" s="1"/>
      <c r="P384" s="1"/>
    </row>
    <row r="385" spans="15:16" ht="13" x14ac:dyDescent="0.15">
      <c r="O385" s="1"/>
      <c r="P385" s="1"/>
    </row>
    <row r="386" spans="15:16" ht="13" x14ac:dyDescent="0.15">
      <c r="O386" s="1"/>
      <c r="P386" s="1"/>
    </row>
    <row r="387" spans="15:16" ht="13" x14ac:dyDescent="0.15">
      <c r="O387" s="1"/>
      <c r="P387" s="1"/>
    </row>
    <row r="388" spans="15:16" ht="13" x14ac:dyDescent="0.15">
      <c r="O388" s="1"/>
      <c r="P388" s="1"/>
    </row>
    <row r="389" spans="15:16" ht="13" x14ac:dyDescent="0.15">
      <c r="O389" s="1"/>
      <c r="P389" s="1"/>
    </row>
    <row r="390" spans="15:16" ht="13" x14ac:dyDescent="0.15">
      <c r="O390" s="1"/>
      <c r="P390" s="1"/>
    </row>
    <row r="391" spans="15:16" ht="13" x14ac:dyDescent="0.15">
      <c r="O391" s="1"/>
      <c r="P391" s="1"/>
    </row>
    <row r="392" spans="15:16" ht="13" x14ac:dyDescent="0.15">
      <c r="O392" s="1"/>
      <c r="P392" s="1"/>
    </row>
    <row r="393" spans="15:16" ht="13" x14ac:dyDescent="0.15">
      <c r="O393" s="1"/>
      <c r="P393" s="1"/>
    </row>
    <row r="394" spans="15:16" ht="13" x14ac:dyDescent="0.15">
      <c r="O394" s="1"/>
      <c r="P394" s="1"/>
    </row>
    <row r="395" spans="15:16" ht="13" x14ac:dyDescent="0.15">
      <c r="O395" s="1"/>
      <c r="P395" s="1"/>
    </row>
    <row r="396" spans="15:16" ht="13" x14ac:dyDescent="0.15">
      <c r="O396" s="1"/>
      <c r="P396" s="1"/>
    </row>
    <row r="397" spans="15:16" ht="13" x14ac:dyDescent="0.15">
      <c r="O397" s="1"/>
      <c r="P397" s="1"/>
    </row>
    <row r="398" spans="15:16" ht="13" x14ac:dyDescent="0.15">
      <c r="O398" s="1"/>
      <c r="P398" s="1"/>
    </row>
    <row r="399" spans="15:16" ht="13" x14ac:dyDescent="0.15">
      <c r="O399" s="1"/>
      <c r="P399" s="1"/>
    </row>
    <row r="400" spans="15:16" ht="13" x14ac:dyDescent="0.15">
      <c r="O400" s="1"/>
      <c r="P400" s="1"/>
    </row>
    <row r="401" spans="15:16" ht="13" x14ac:dyDescent="0.15">
      <c r="O401" s="1"/>
      <c r="P401" s="1"/>
    </row>
    <row r="402" spans="15:16" ht="13" x14ac:dyDescent="0.15">
      <c r="O402" s="1"/>
      <c r="P402" s="1"/>
    </row>
    <row r="403" spans="15:16" ht="13" x14ac:dyDescent="0.15">
      <c r="O403" s="1"/>
      <c r="P403" s="1"/>
    </row>
    <row r="404" spans="15:16" ht="13" x14ac:dyDescent="0.15">
      <c r="O404" s="1"/>
      <c r="P404" s="1"/>
    </row>
    <row r="405" spans="15:16" ht="13" x14ac:dyDescent="0.15">
      <c r="O405" s="1"/>
      <c r="P405" s="1"/>
    </row>
    <row r="406" spans="15:16" ht="13" x14ac:dyDescent="0.15">
      <c r="O406" s="1"/>
      <c r="P406" s="1"/>
    </row>
    <row r="407" spans="15:16" ht="13" x14ac:dyDescent="0.15">
      <c r="O407" s="1"/>
      <c r="P407" s="1"/>
    </row>
    <row r="408" spans="15:16" ht="13" x14ac:dyDescent="0.15">
      <c r="O408" s="1"/>
      <c r="P408" s="1"/>
    </row>
    <row r="409" spans="15:16" ht="13" x14ac:dyDescent="0.15">
      <c r="O409" s="1"/>
      <c r="P409" s="1"/>
    </row>
    <row r="410" spans="15:16" ht="13" x14ac:dyDescent="0.15">
      <c r="O410" s="1"/>
      <c r="P410" s="1"/>
    </row>
    <row r="411" spans="15:16" ht="13" x14ac:dyDescent="0.15">
      <c r="O411" s="1"/>
      <c r="P411" s="1"/>
    </row>
    <row r="412" spans="15:16" ht="13" x14ac:dyDescent="0.15">
      <c r="O412" s="1"/>
      <c r="P412" s="1"/>
    </row>
    <row r="413" spans="15:16" ht="13" x14ac:dyDescent="0.15">
      <c r="O413" s="1"/>
      <c r="P413" s="1"/>
    </row>
    <row r="414" spans="15:16" ht="13" x14ac:dyDescent="0.15">
      <c r="O414" s="1"/>
      <c r="P414" s="1"/>
    </row>
    <row r="415" spans="15:16" ht="13" x14ac:dyDescent="0.15">
      <c r="O415" s="1"/>
      <c r="P415" s="1"/>
    </row>
    <row r="416" spans="15:16" ht="13" x14ac:dyDescent="0.15">
      <c r="O416" s="1"/>
      <c r="P416" s="1"/>
    </row>
    <row r="417" spans="15:16" ht="13" x14ac:dyDescent="0.15">
      <c r="O417" s="1"/>
      <c r="P417" s="1"/>
    </row>
    <row r="418" spans="15:16" ht="13" x14ac:dyDescent="0.15">
      <c r="O418" s="1"/>
      <c r="P418" s="1"/>
    </row>
    <row r="419" spans="15:16" ht="13" x14ac:dyDescent="0.15">
      <c r="O419" s="1"/>
      <c r="P419" s="1"/>
    </row>
    <row r="420" spans="15:16" ht="13" x14ac:dyDescent="0.15">
      <c r="O420" s="1"/>
      <c r="P420" s="1"/>
    </row>
    <row r="421" spans="15:16" ht="13" x14ac:dyDescent="0.15">
      <c r="O421" s="1"/>
      <c r="P421" s="1"/>
    </row>
    <row r="422" spans="15:16" ht="13" x14ac:dyDescent="0.15">
      <c r="O422" s="1"/>
      <c r="P422" s="1"/>
    </row>
    <row r="423" spans="15:16" ht="13" x14ac:dyDescent="0.15">
      <c r="O423" s="1"/>
      <c r="P423" s="1"/>
    </row>
    <row r="424" spans="15:16" ht="13" x14ac:dyDescent="0.15">
      <c r="O424" s="1"/>
      <c r="P424" s="1"/>
    </row>
    <row r="425" spans="15:16" ht="13" x14ac:dyDescent="0.15">
      <c r="O425" s="1"/>
      <c r="P425" s="1"/>
    </row>
    <row r="426" spans="15:16" ht="13" x14ac:dyDescent="0.15">
      <c r="O426" s="1"/>
      <c r="P426" s="1"/>
    </row>
    <row r="427" spans="15:16" ht="13" x14ac:dyDescent="0.15">
      <c r="O427" s="1"/>
      <c r="P427" s="1"/>
    </row>
    <row r="428" spans="15:16" ht="13" x14ac:dyDescent="0.15">
      <c r="O428" s="1"/>
      <c r="P428" s="1"/>
    </row>
    <row r="429" spans="15:16" ht="13" x14ac:dyDescent="0.15">
      <c r="O429" s="1"/>
      <c r="P429" s="1"/>
    </row>
    <row r="430" spans="15:16" ht="13" x14ac:dyDescent="0.15">
      <c r="O430" s="1"/>
      <c r="P430" s="1"/>
    </row>
    <row r="431" spans="15:16" ht="13" x14ac:dyDescent="0.15">
      <c r="O431" s="1"/>
      <c r="P431" s="1"/>
    </row>
    <row r="432" spans="15:16" ht="13" x14ac:dyDescent="0.15">
      <c r="O432" s="1"/>
      <c r="P432" s="1"/>
    </row>
    <row r="433" spans="15:16" ht="13" x14ac:dyDescent="0.15">
      <c r="O433" s="1"/>
      <c r="P433" s="1"/>
    </row>
    <row r="434" spans="15:16" ht="13" x14ac:dyDescent="0.15">
      <c r="O434" s="1"/>
      <c r="P434" s="1"/>
    </row>
    <row r="435" spans="15:16" ht="13" x14ac:dyDescent="0.15">
      <c r="O435" s="1"/>
      <c r="P435" s="1"/>
    </row>
    <row r="436" spans="15:16" ht="13" x14ac:dyDescent="0.15">
      <c r="O436" s="1"/>
      <c r="P436" s="1"/>
    </row>
    <row r="437" spans="15:16" ht="13" x14ac:dyDescent="0.15">
      <c r="O437" s="1"/>
      <c r="P437" s="1"/>
    </row>
    <row r="438" spans="15:16" ht="13" x14ac:dyDescent="0.15">
      <c r="O438" s="1"/>
      <c r="P438" s="1"/>
    </row>
    <row r="439" spans="15:16" ht="13" x14ac:dyDescent="0.15">
      <c r="O439" s="1"/>
      <c r="P439" s="1"/>
    </row>
    <row r="440" spans="15:16" ht="13" x14ac:dyDescent="0.15">
      <c r="O440" s="1"/>
      <c r="P440" s="1"/>
    </row>
    <row r="441" spans="15:16" ht="13" x14ac:dyDescent="0.15">
      <c r="O441" s="1"/>
      <c r="P441" s="1"/>
    </row>
    <row r="442" spans="15:16" ht="13" x14ac:dyDescent="0.15">
      <c r="O442" s="1"/>
      <c r="P442" s="1"/>
    </row>
    <row r="443" spans="15:16" ht="13" x14ac:dyDescent="0.15">
      <c r="O443" s="1"/>
      <c r="P443" s="1"/>
    </row>
    <row r="444" spans="15:16" ht="13" x14ac:dyDescent="0.15">
      <c r="O444" s="1"/>
      <c r="P444" s="1"/>
    </row>
    <row r="445" spans="15:16" ht="13" x14ac:dyDescent="0.15">
      <c r="O445" s="1"/>
      <c r="P445" s="1"/>
    </row>
    <row r="446" spans="15:16" ht="13" x14ac:dyDescent="0.15">
      <c r="O446" s="1"/>
      <c r="P446" s="1"/>
    </row>
    <row r="447" spans="15:16" ht="13" x14ac:dyDescent="0.15">
      <c r="O447" s="1"/>
      <c r="P447" s="1"/>
    </row>
    <row r="448" spans="15:16" ht="13" x14ac:dyDescent="0.15">
      <c r="O448" s="1"/>
      <c r="P448" s="1"/>
    </row>
    <row r="449" spans="15:16" ht="13" x14ac:dyDescent="0.15">
      <c r="O449" s="1"/>
      <c r="P449" s="1"/>
    </row>
    <row r="450" spans="15:16" ht="13" x14ac:dyDescent="0.15">
      <c r="O450" s="1"/>
      <c r="P450" s="1"/>
    </row>
    <row r="451" spans="15:16" ht="13" x14ac:dyDescent="0.15">
      <c r="O451" s="1"/>
      <c r="P451" s="1"/>
    </row>
    <row r="452" spans="15:16" ht="13" x14ac:dyDescent="0.15">
      <c r="O452" s="1"/>
      <c r="P452" s="1"/>
    </row>
    <row r="453" spans="15:16" ht="13" x14ac:dyDescent="0.15">
      <c r="O453" s="1"/>
      <c r="P453" s="1"/>
    </row>
    <row r="454" spans="15:16" ht="13" x14ac:dyDescent="0.15">
      <c r="O454" s="1"/>
      <c r="P454" s="1"/>
    </row>
    <row r="455" spans="15:16" ht="13" x14ac:dyDescent="0.15">
      <c r="O455" s="1"/>
      <c r="P455" s="1"/>
    </row>
    <row r="456" spans="15:16" ht="13" x14ac:dyDescent="0.15">
      <c r="O456" s="1"/>
      <c r="P456" s="1"/>
    </row>
    <row r="457" spans="15:16" ht="13" x14ac:dyDescent="0.15">
      <c r="O457" s="1"/>
      <c r="P457" s="1"/>
    </row>
    <row r="458" spans="15:16" ht="13" x14ac:dyDescent="0.15">
      <c r="O458" s="1"/>
      <c r="P458" s="1"/>
    </row>
    <row r="459" spans="15:16" ht="13" x14ac:dyDescent="0.15">
      <c r="O459" s="1"/>
      <c r="P459" s="1"/>
    </row>
    <row r="460" spans="15:16" ht="13" x14ac:dyDescent="0.15">
      <c r="O460" s="1"/>
      <c r="P460" s="1"/>
    </row>
    <row r="461" spans="15:16" ht="13" x14ac:dyDescent="0.15">
      <c r="O461" s="1"/>
      <c r="P461" s="1"/>
    </row>
    <row r="462" spans="15:16" ht="13" x14ac:dyDescent="0.15">
      <c r="O462" s="1"/>
      <c r="P462" s="1"/>
    </row>
    <row r="463" spans="15:16" ht="13" x14ac:dyDescent="0.15">
      <c r="O463" s="1"/>
      <c r="P463" s="1"/>
    </row>
    <row r="464" spans="15:16" ht="13" x14ac:dyDescent="0.15">
      <c r="O464" s="1"/>
      <c r="P464" s="1"/>
    </row>
    <row r="465" spans="15:16" ht="13" x14ac:dyDescent="0.15">
      <c r="O465" s="1"/>
      <c r="P465" s="1"/>
    </row>
    <row r="466" spans="15:16" ht="13" x14ac:dyDescent="0.15">
      <c r="O466" s="1"/>
      <c r="P466" s="1"/>
    </row>
    <row r="467" spans="15:16" ht="13" x14ac:dyDescent="0.15">
      <c r="O467" s="1"/>
      <c r="P467" s="1"/>
    </row>
    <row r="468" spans="15:16" ht="13" x14ac:dyDescent="0.15">
      <c r="O468" s="1"/>
      <c r="P468" s="1"/>
    </row>
    <row r="469" spans="15:16" ht="13" x14ac:dyDescent="0.15">
      <c r="O469" s="1"/>
      <c r="P469" s="1"/>
    </row>
    <row r="470" spans="15:16" ht="13" x14ac:dyDescent="0.15">
      <c r="O470" s="1"/>
      <c r="P470" s="1"/>
    </row>
    <row r="471" spans="15:16" ht="13" x14ac:dyDescent="0.15">
      <c r="O471" s="1"/>
      <c r="P471" s="1"/>
    </row>
    <row r="472" spans="15:16" ht="13" x14ac:dyDescent="0.15">
      <c r="O472" s="1"/>
      <c r="P472" s="1"/>
    </row>
    <row r="473" spans="15:16" ht="13" x14ac:dyDescent="0.15">
      <c r="O473" s="1"/>
      <c r="P473" s="1"/>
    </row>
    <row r="474" spans="15:16" ht="13" x14ac:dyDescent="0.15">
      <c r="O474" s="1"/>
      <c r="P474" s="1"/>
    </row>
    <row r="475" spans="15:16" ht="13" x14ac:dyDescent="0.15">
      <c r="O475" s="1"/>
      <c r="P475" s="1"/>
    </row>
    <row r="476" spans="15:16" ht="13" x14ac:dyDescent="0.15">
      <c r="O476" s="1"/>
      <c r="P476" s="1"/>
    </row>
    <row r="477" spans="15:16" ht="13" x14ac:dyDescent="0.15">
      <c r="O477" s="1"/>
      <c r="P477" s="1"/>
    </row>
    <row r="478" spans="15:16" ht="13" x14ac:dyDescent="0.15">
      <c r="O478" s="1"/>
      <c r="P478" s="1"/>
    </row>
    <row r="479" spans="15:16" ht="13" x14ac:dyDescent="0.15">
      <c r="O479" s="1"/>
      <c r="P479" s="1"/>
    </row>
    <row r="480" spans="15:16" ht="13" x14ac:dyDescent="0.15">
      <c r="O480" s="1"/>
      <c r="P480" s="1"/>
    </row>
    <row r="481" spans="15:16" ht="13" x14ac:dyDescent="0.15">
      <c r="O481" s="1"/>
      <c r="P481" s="1"/>
    </row>
    <row r="482" spans="15:16" ht="13" x14ac:dyDescent="0.15">
      <c r="O482" s="1"/>
      <c r="P482" s="1"/>
    </row>
    <row r="483" spans="15:16" ht="13" x14ac:dyDescent="0.15">
      <c r="O483" s="1"/>
      <c r="P483" s="1"/>
    </row>
    <row r="484" spans="15:16" ht="13" x14ac:dyDescent="0.15">
      <c r="O484" s="1"/>
      <c r="P484" s="1"/>
    </row>
    <row r="485" spans="15:16" ht="13" x14ac:dyDescent="0.15">
      <c r="O485" s="1"/>
      <c r="P485" s="1"/>
    </row>
    <row r="486" spans="15:16" ht="13" x14ac:dyDescent="0.15">
      <c r="O486" s="1"/>
      <c r="P486" s="1"/>
    </row>
    <row r="487" spans="15:16" ht="13" x14ac:dyDescent="0.15">
      <c r="O487" s="1"/>
      <c r="P487" s="1"/>
    </row>
    <row r="488" spans="15:16" ht="13" x14ac:dyDescent="0.15">
      <c r="O488" s="1"/>
      <c r="P488" s="1"/>
    </row>
    <row r="489" spans="15:16" ht="13" x14ac:dyDescent="0.15">
      <c r="O489" s="1"/>
      <c r="P489" s="1"/>
    </row>
    <row r="490" spans="15:16" ht="13" x14ac:dyDescent="0.15">
      <c r="O490" s="1"/>
      <c r="P490" s="1"/>
    </row>
    <row r="491" spans="15:16" ht="13" x14ac:dyDescent="0.15">
      <c r="O491" s="1"/>
      <c r="P491" s="1"/>
    </row>
    <row r="492" spans="15:16" ht="13" x14ac:dyDescent="0.15">
      <c r="O492" s="1"/>
      <c r="P492" s="1"/>
    </row>
    <row r="493" spans="15:16" ht="13" x14ac:dyDescent="0.15">
      <c r="O493" s="1"/>
      <c r="P493" s="1"/>
    </row>
    <row r="494" spans="15:16" ht="13" x14ac:dyDescent="0.15">
      <c r="O494" s="1"/>
      <c r="P494" s="1"/>
    </row>
    <row r="495" spans="15:16" ht="13" x14ac:dyDescent="0.15">
      <c r="O495" s="1"/>
      <c r="P495" s="1"/>
    </row>
    <row r="496" spans="15:16" ht="13" x14ac:dyDescent="0.15">
      <c r="O496" s="1"/>
      <c r="P496" s="1"/>
    </row>
    <row r="497" spans="15:16" ht="13" x14ac:dyDescent="0.15">
      <c r="O497" s="1"/>
      <c r="P497" s="1"/>
    </row>
    <row r="498" spans="15:16" ht="13" x14ac:dyDescent="0.15">
      <c r="O498" s="1"/>
      <c r="P498" s="1"/>
    </row>
    <row r="499" spans="15:16" ht="13" x14ac:dyDescent="0.15">
      <c r="O499" s="1"/>
      <c r="P499" s="1"/>
    </row>
    <row r="500" spans="15:16" ht="13" x14ac:dyDescent="0.15">
      <c r="O500" s="1"/>
      <c r="P500" s="1"/>
    </row>
    <row r="501" spans="15:16" ht="13" x14ac:dyDescent="0.15">
      <c r="O501" s="1"/>
      <c r="P501" s="1"/>
    </row>
    <row r="502" spans="15:16" ht="13" x14ac:dyDescent="0.15">
      <c r="O502" s="1"/>
      <c r="P502" s="1"/>
    </row>
    <row r="503" spans="15:16" ht="13" x14ac:dyDescent="0.15">
      <c r="O503" s="1"/>
      <c r="P503" s="1"/>
    </row>
    <row r="504" spans="15:16" ht="13" x14ac:dyDescent="0.15">
      <c r="O504" s="1"/>
      <c r="P504" s="1"/>
    </row>
    <row r="505" spans="15:16" ht="13" x14ac:dyDescent="0.15">
      <c r="O505" s="1"/>
      <c r="P505" s="1"/>
    </row>
    <row r="506" spans="15:16" ht="13" x14ac:dyDescent="0.15">
      <c r="O506" s="1"/>
      <c r="P506" s="1"/>
    </row>
    <row r="507" spans="15:16" ht="13" x14ac:dyDescent="0.15">
      <c r="O507" s="1"/>
      <c r="P507" s="1"/>
    </row>
    <row r="508" spans="15:16" ht="13" x14ac:dyDescent="0.15">
      <c r="O508" s="1"/>
      <c r="P508" s="1"/>
    </row>
    <row r="509" spans="15:16" ht="13" x14ac:dyDescent="0.15">
      <c r="O509" s="1"/>
      <c r="P509" s="1"/>
    </row>
    <row r="510" spans="15:16" ht="13" x14ac:dyDescent="0.15">
      <c r="O510" s="1"/>
      <c r="P510" s="1"/>
    </row>
    <row r="511" spans="15:16" ht="13" x14ac:dyDescent="0.15">
      <c r="O511" s="1"/>
      <c r="P511" s="1"/>
    </row>
    <row r="512" spans="15:16" ht="13" x14ac:dyDescent="0.15">
      <c r="O512" s="1"/>
      <c r="P512" s="1"/>
    </row>
    <row r="513" spans="15:16" ht="13" x14ac:dyDescent="0.15">
      <c r="O513" s="1"/>
      <c r="P513" s="1"/>
    </row>
    <row r="514" spans="15:16" ht="13" x14ac:dyDescent="0.15">
      <c r="O514" s="1"/>
      <c r="P514" s="1"/>
    </row>
    <row r="515" spans="15:16" ht="13" x14ac:dyDescent="0.15">
      <c r="O515" s="1"/>
      <c r="P515" s="1"/>
    </row>
    <row r="516" spans="15:16" ht="13" x14ac:dyDescent="0.15">
      <c r="O516" s="1"/>
      <c r="P516" s="1"/>
    </row>
    <row r="517" spans="15:16" ht="13" x14ac:dyDescent="0.15">
      <c r="O517" s="1"/>
      <c r="P517" s="1"/>
    </row>
    <row r="518" spans="15:16" ht="13" x14ac:dyDescent="0.15">
      <c r="O518" s="1"/>
      <c r="P518" s="1"/>
    </row>
    <row r="519" spans="15:16" ht="13" x14ac:dyDescent="0.15">
      <c r="O519" s="1"/>
      <c r="P519" s="1"/>
    </row>
    <row r="520" spans="15:16" ht="13" x14ac:dyDescent="0.15">
      <c r="O520" s="1"/>
      <c r="P520" s="1"/>
    </row>
    <row r="521" spans="15:16" ht="13" x14ac:dyDescent="0.15">
      <c r="O521" s="1"/>
      <c r="P521" s="1"/>
    </row>
    <row r="522" spans="15:16" ht="13" x14ac:dyDescent="0.15">
      <c r="O522" s="1"/>
      <c r="P522" s="1"/>
    </row>
    <row r="523" spans="15:16" ht="13" x14ac:dyDescent="0.15">
      <c r="O523" s="1"/>
      <c r="P523" s="1"/>
    </row>
    <row r="524" spans="15:16" ht="13" x14ac:dyDescent="0.15">
      <c r="O524" s="1"/>
      <c r="P524" s="1"/>
    </row>
    <row r="525" spans="15:16" ht="13" x14ac:dyDescent="0.15">
      <c r="O525" s="1"/>
      <c r="P525" s="1"/>
    </row>
    <row r="526" spans="15:16" ht="13" x14ac:dyDescent="0.15">
      <c r="O526" s="1"/>
      <c r="P526" s="1"/>
    </row>
    <row r="527" spans="15:16" ht="13" x14ac:dyDescent="0.15">
      <c r="O527" s="1"/>
      <c r="P527" s="1"/>
    </row>
    <row r="528" spans="15:16" ht="13" x14ac:dyDescent="0.15">
      <c r="O528" s="1"/>
      <c r="P528" s="1"/>
    </row>
    <row r="529" spans="15:16" ht="13" x14ac:dyDescent="0.15">
      <c r="O529" s="1"/>
      <c r="P529" s="1"/>
    </row>
    <row r="530" spans="15:16" ht="13" x14ac:dyDescent="0.15">
      <c r="O530" s="1"/>
      <c r="P530" s="1"/>
    </row>
    <row r="531" spans="15:16" ht="13" x14ac:dyDescent="0.15">
      <c r="O531" s="1"/>
      <c r="P531" s="1"/>
    </row>
    <row r="532" spans="15:16" ht="13" x14ac:dyDescent="0.15">
      <c r="O532" s="1"/>
      <c r="P532" s="1"/>
    </row>
    <row r="533" spans="15:16" ht="13" x14ac:dyDescent="0.15">
      <c r="O533" s="1"/>
      <c r="P533" s="1"/>
    </row>
    <row r="534" spans="15:16" ht="13" x14ac:dyDescent="0.15">
      <c r="O534" s="1"/>
      <c r="P534" s="1"/>
    </row>
    <row r="535" spans="15:16" ht="13" x14ac:dyDescent="0.15">
      <c r="O535" s="1"/>
      <c r="P535" s="1"/>
    </row>
    <row r="536" spans="15:16" ht="13" x14ac:dyDescent="0.15">
      <c r="O536" s="1"/>
      <c r="P536" s="1"/>
    </row>
    <row r="537" spans="15:16" ht="13" x14ac:dyDescent="0.15">
      <c r="O537" s="1"/>
      <c r="P537" s="1"/>
    </row>
    <row r="538" spans="15:16" ht="13" x14ac:dyDescent="0.15">
      <c r="O538" s="1"/>
      <c r="P538" s="1"/>
    </row>
    <row r="539" spans="15:16" ht="13" x14ac:dyDescent="0.15">
      <c r="O539" s="1"/>
      <c r="P539" s="1"/>
    </row>
    <row r="540" spans="15:16" ht="13" x14ac:dyDescent="0.15">
      <c r="O540" s="1"/>
      <c r="P540" s="1"/>
    </row>
    <row r="541" spans="15:16" ht="13" x14ac:dyDescent="0.15">
      <c r="O541" s="1"/>
      <c r="P541" s="1"/>
    </row>
    <row r="542" spans="15:16" ht="13" x14ac:dyDescent="0.15">
      <c r="O542" s="1"/>
      <c r="P542" s="1"/>
    </row>
    <row r="543" spans="15:16" ht="13" x14ac:dyDescent="0.15">
      <c r="O543" s="1"/>
      <c r="P543" s="1"/>
    </row>
    <row r="544" spans="15:16" ht="13" x14ac:dyDescent="0.15">
      <c r="O544" s="1"/>
      <c r="P544" s="1"/>
    </row>
    <row r="545" spans="15:16" ht="13" x14ac:dyDescent="0.15">
      <c r="O545" s="1"/>
      <c r="P545" s="1"/>
    </row>
    <row r="546" spans="15:16" ht="13" x14ac:dyDescent="0.15">
      <c r="O546" s="1"/>
      <c r="P546" s="1"/>
    </row>
    <row r="547" spans="15:16" ht="13" x14ac:dyDescent="0.15">
      <c r="O547" s="1"/>
      <c r="P547" s="1"/>
    </row>
    <row r="548" spans="15:16" ht="13" x14ac:dyDescent="0.15">
      <c r="O548" s="1"/>
      <c r="P548" s="1"/>
    </row>
    <row r="549" spans="15:16" ht="13" x14ac:dyDescent="0.15">
      <c r="O549" s="1"/>
      <c r="P549" s="1"/>
    </row>
    <row r="550" spans="15:16" ht="13" x14ac:dyDescent="0.15">
      <c r="O550" s="1"/>
      <c r="P550" s="1"/>
    </row>
    <row r="551" spans="15:16" ht="13" x14ac:dyDescent="0.15">
      <c r="O551" s="1"/>
      <c r="P551" s="1"/>
    </row>
    <row r="552" spans="15:16" ht="13" x14ac:dyDescent="0.15">
      <c r="O552" s="1"/>
      <c r="P552" s="1"/>
    </row>
    <row r="553" spans="15:16" ht="13" x14ac:dyDescent="0.15">
      <c r="O553" s="1"/>
      <c r="P553" s="1"/>
    </row>
    <row r="554" spans="15:16" ht="13" x14ac:dyDescent="0.15">
      <c r="O554" s="1"/>
      <c r="P554" s="1"/>
    </row>
    <row r="555" spans="15:16" ht="13" x14ac:dyDescent="0.15">
      <c r="O555" s="1"/>
      <c r="P555" s="1"/>
    </row>
    <row r="556" spans="15:16" ht="13" x14ac:dyDescent="0.15">
      <c r="O556" s="1"/>
      <c r="P556" s="1"/>
    </row>
    <row r="557" spans="15:16" ht="13" x14ac:dyDescent="0.15">
      <c r="O557" s="1"/>
      <c r="P557" s="1"/>
    </row>
    <row r="558" spans="15:16" ht="13" x14ac:dyDescent="0.15">
      <c r="O558" s="1"/>
      <c r="P558" s="1"/>
    </row>
    <row r="559" spans="15:16" ht="13" x14ac:dyDescent="0.15">
      <c r="O559" s="1"/>
      <c r="P559" s="1"/>
    </row>
    <row r="560" spans="15:16" ht="13" x14ac:dyDescent="0.15">
      <c r="O560" s="1"/>
      <c r="P560" s="1"/>
    </row>
    <row r="561" spans="15:16" ht="13" x14ac:dyDescent="0.15">
      <c r="O561" s="1"/>
      <c r="P561" s="1"/>
    </row>
    <row r="562" spans="15:16" ht="13" x14ac:dyDescent="0.15">
      <c r="O562" s="1"/>
      <c r="P562" s="1"/>
    </row>
    <row r="563" spans="15:16" ht="13" x14ac:dyDescent="0.15">
      <c r="O563" s="1"/>
      <c r="P563" s="1"/>
    </row>
    <row r="564" spans="15:16" ht="13" x14ac:dyDescent="0.15">
      <c r="O564" s="1"/>
      <c r="P564" s="1"/>
    </row>
    <row r="565" spans="15:16" ht="13" x14ac:dyDescent="0.15">
      <c r="O565" s="1"/>
      <c r="P565" s="1"/>
    </row>
    <row r="566" spans="15:16" ht="13" x14ac:dyDescent="0.15">
      <c r="O566" s="1"/>
      <c r="P566" s="1"/>
    </row>
    <row r="567" spans="15:16" ht="13" x14ac:dyDescent="0.15">
      <c r="O567" s="1"/>
      <c r="P567" s="1"/>
    </row>
    <row r="568" spans="15:16" ht="13" x14ac:dyDescent="0.15">
      <c r="O568" s="1"/>
      <c r="P568" s="1"/>
    </row>
    <row r="569" spans="15:16" ht="13" x14ac:dyDescent="0.15">
      <c r="O569" s="1"/>
      <c r="P569" s="1"/>
    </row>
    <row r="570" spans="15:16" ht="13" x14ac:dyDescent="0.15">
      <c r="O570" s="1"/>
      <c r="P570" s="1"/>
    </row>
    <row r="571" spans="15:16" ht="13" x14ac:dyDescent="0.15">
      <c r="O571" s="1"/>
      <c r="P571" s="1"/>
    </row>
    <row r="572" spans="15:16" ht="13" x14ac:dyDescent="0.15">
      <c r="O572" s="1"/>
      <c r="P572" s="1"/>
    </row>
    <row r="573" spans="15:16" ht="13" x14ac:dyDescent="0.15">
      <c r="O573" s="1"/>
      <c r="P573" s="1"/>
    </row>
    <row r="574" spans="15:16" ht="13" x14ac:dyDescent="0.15">
      <c r="O574" s="1"/>
      <c r="P574" s="1"/>
    </row>
    <row r="575" spans="15:16" ht="13" x14ac:dyDescent="0.15">
      <c r="O575" s="1"/>
      <c r="P575" s="1"/>
    </row>
    <row r="576" spans="15:16" ht="13" x14ac:dyDescent="0.15">
      <c r="O576" s="1"/>
      <c r="P576" s="1"/>
    </row>
    <row r="577" spans="15:16" ht="13" x14ac:dyDescent="0.15">
      <c r="O577" s="1"/>
      <c r="P577" s="1"/>
    </row>
    <row r="578" spans="15:16" ht="13" x14ac:dyDescent="0.15">
      <c r="O578" s="1"/>
      <c r="P578" s="1"/>
    </row>
    <row r="579" spans="15:16" ht="13" x14ac:dyDescent="0.15">
      <c r="O579" s="1"/>
      <c r="P579" s="1"/>
    </row>
    <row r="580" spans="15:16" ht="13" x14ac:dyDescent="0.15">
      <c r="O580" s="1"/>
      <c r="P580" s="1"/>
    </row>
    <row r="581" spans="15:16" ht="13" x14ac:dyDescent="0.15">
      <c r="O581" s="1"/>
      <c r="P581" s="1"/>
    </row>
    <row r="582" spans="15:16" ht="13" x14ac:dyDescent="0.15">
      <c r="O582" s="1"/>
      <c r="P582" s="1"/>
    </row>
    <row r="583" spans="15:16" ht="13" x14ac:dyDescent="0.15">
      <c r="O583" s="1"/>
      <c r="P583" s="1"/>
    </row>
    <row r="584" spans="15:16" ht="13" x14ac:dyDescent="0.15">
      <c r="O584" s="1"/>
      <c r="P584" s="1"/>
    </row>
    <row r="585" spans="15:16" ht="13" x14ac:dyDescent="0.15">
      <c r="O585" s="1"/>
      <c r="P585" s="1"/>
    </row>
    <row r="586" spans="15:16" ht="13" x14ac:dyDescent="0.15">
      <c r="O586" s="1"/>
      <c r="P586" s="1"/>
    </row>
    <row r="587" spans="15:16" ht="13" x14ac:dyDescent="0.15">
      <c r="O587" s="1"/>
      <c r="P587" s="1"/>
    </row>
    <row r="588" spans="15:16" ht="13" x14ac:dyDescent="0.15">
      <c r="O588" s="1"/>
      <c r="P588" s="1"/>
    </row>
    <row r="589" spans="15:16" ht="13" x14ac:dyDescent="0.15">
      <c r="O589" s="1"/>
      <c r="P589" s="1"/>
    </row>
    <row r="590" spans="15:16" ht="13" x14ac:dyDescent="0.15">
      <c r="O590" s="1"/>
      <c r="P590" s="1"/>
    </row>
    <row r="591" spans="15:16" ht="13" x14ac:dyDescent="0.15">
      <c r="O591" s="1"/>
      <c r="P591" s="1"/>
    </row>
    <row r="592" spans="15:16" ht="13" x14ac:dyDescent="0.15">
      <c r="O592" s="1"/>
      <c r="P592" s="1"/>
    </row>
    <row r="593" spans="15:16" ht="13" x14ac:dyDescent="0.15">
      <c r="O593" s="1"/>
      <c r="P593" s="1"/>
    </row>
    <row r="594" spans="15:16" ht="13" x14ac:dyDescent="0.15">
      <c r="O594" s="1"/>
      <c r="P594" s="1"/>
    </row>
    <row r="595" spans="15:16" ht="13" x14ac:dyDescent="0.15">
      <c r="O595" s="1"/>
      <c r="P595" s="1"/>
    </row>
    <row r="596" spans="15:16" ht="13" x14ac:dyDescent="0.15">
      <c r="O596" s="1"/>
      <c r="P596" s="1"/>
    </row>
    <row r="597" spans="15:16" ht="13" x14ac:dyDescent="0.15">
      <c r="O597" s="1"/>
      <c r="P597" s="1"/>
    </row>
    <row r="598" spans="15:16" ht="13" x14ac:dyDescent="0.15">
      <c r="O598" s="1"/>
      <c r="P598" s="1"/>
    </row>
    <row r="599" spans="15:16" ht="13" x14ac:dyDescent="0.15">
      <c r="O599" s="1"/>
      <c r="P599" s="1"/>
    </row>
    <row r="600" spans="15:16" ht="13" x14ac:dyDescent="0.15">
      <c r="O600" s="1"/>
      <c r="P600" s="1"/>
    </row>
    <row r="601" spans="15:16" ht="13" x14ac:dyDescent="0.15">
      <c r="O601" s="1"/>
      <c r="P601" s="1"/>
    </row>
    <row r="602" spans="15:16" ht="13" x14ac:dyDescent="0.15">
      <c r="O602" s="1"/>
      <c r="P602" s="1"/>
    </row>
    <row r="603" spans="15:16" ht="13" x14ac:dyDescent="0.15">
      <c r="O603" s="1"/>
      <c r="P603" s="1"/>
    </row>
    <row r="604" spans="15:16" ht="13" x14ac:dyDescent="0.15">
      <c r="O604" s="1"/>
      <c r="P604" s="1"/>
    </row>
    <row r="605" spans="15:16" ht="13" x14ac:dyDescent="0.15">
      <c r="O605" s="1"/>
      <c r="P605" s="1"/>
    </row>
    <row r="606" spans="15:16" ht="13" x14ac:dyDescent="0.15">
      <c r="O606" s="1"/>
      <c r="P606" s="1"/>
    </row>
    <row r="607" spans="15:16" ht="13" x14ac:dyDescent="0.15">
      <c r="O607" s="1"/>
      <c r="P607" s="1"/>
    </row>
    <row r="608" spans="15:16" ht="13" x14ac:dyDescent="0.15">
      <c r="O608" s="1"/>
      <c r="P608" s="1"/>
    </row>
    <row r="609" spans="15:16" ht="13" x14ac:dyDescent="0.15">
      <c r="O609" s="1"/>
      <c r="P609" s="1"/>
    </row>
    <row r="610" spans="15:16" ht="13" x14ac:dyDescent="0.15">
      <c r="O610" s="1"/>
      <c r="P610" s="1"/>
    </row>
    <row r="611" spans="15:16" ht="13" x14ac:dyDescent="0.15">
      <c r="O611" s="1"/>
      <c r="P611" s="1"/>
    </row>
    <row r="612" spans="15:16" ht="13" x14ac:dyDescent="0.15">
      <c r="O612" s="1"/>
      <c r="P612" s="1"/>
    </row>
    <row r="613" spans="15:16" ht="13" x14ac:dyDescent="0.15">
      <c r="O613" s="1"/>
      <c r="P613" s="1"/>
    </row>
    <row r="614" spans="15:16" ht="13" x14ac:dyDescent="0.15">
      <c r="O614" s="1"/>
      <c r="P614" s="1"/>
    </row>
    <row r="615" spans="15:16" ht="13" x14ac:dyDescent="0.15">
      <c r="O615" s="1"/>
      <c r="P615" s="1"/>
    </row>
    <row r="616" spans="15:16" ht="13" x14ac:dyDescent="0.15">
      <c r="O616" s="1"/>
      <c r="P616" s="1"/>
    </row>
    <row r="617" spans="15:16" ht="13" x14ac:dyDescent="0.15">
      <c r="O617" s="1"/>
      <c r="P617" s="1"/>
    </row>
    <row r="618" spans="15:16" ht="13" x14ac:dyDescent="0.15">
      <c r="O618" s="1"/>
      <c r="P618" s="1"/>
    </row>
    <row r="619" spans="15:16" ht="13" x14ac:dyDescent="0.15">
      <c r="O619" s="1"/>
      <c r="P619" s="1"/>
    </row>
    <row r="620" spans="15:16" ht="13" x14ac:dyDescent="0.15">
      <c r="O620" s="1"/>
      <c r="P620" s="1"/>
    </row>
    <row r="621" spans="15:16" ht="13" x14ac:dyDescent="0.15">
      <c r="O621" s="1"/>
      <c r="P621" s="1"/>
    </row>
    <row r="622" spans="15:16" ht="13" x14ac:dyDescent="0.15">
      <c r="O622" s="1"/>
      <c r="P622" s="1"/>
    </row>
    <row r="623" spans="15:16" ht="13" x14ac:dyDescent="0.15">
      <c r="O623" s="1"/>
      <c r="P623" s="1"/>
    </row>
    <row r="624" spans="15:16" ht="13" x14ac:dyDescent="0.15">
      <c r="O624" s="1"/>
      <c r="P624" s="1"/>
    </row>
    <row r="625" spans="15:16" ht="13" x14ac:dyDescent="0.15">
      <c r="O625" s="1"/>
      <c r="P625" s="1"/>
    </row>
    <row r="626" spans="15:16" ht="13" x14ac:dyDescent="0.15">
      <c r="O626" s="1"/>
      <c r="P626" s="1"/>
    </row>
    <row r="627" spans="15:16" ht="13" x14ac:dyDescent="0.15">
      <c r="O627" s="1"/>
      <c r="P627" s="1"/>
    </row>
    <row r="628" spans="15:16" ht="13" x14ac:dyDescent="0.15">
      <c r="O628" s="1"/>
      <c r="P628" s="1"/>
    </row>
    <row r="629" spans="15:16" ht="13" x14ac:dyDescent="0.15">
      <c r="O629" s="1"/>
      <c r="P629" s="1"/>
    </row>
    <row r="630" spans="15:16" ht="13" x14ac:dyDescent="0.15">
      <c r="O630" s="1"/>
      <c r="P630" s="1"/>
    </row>
    <row r="631" spans="15:16" ht="13" x14ac:dyDescent="0.15">
      <c r="O631" s="1"/>
      <c r="P631" s="1"/>
    </row>
    <row r="632" spans="15:16" ht="13" x14ac:dyDescent="0.15">
      <c r="O632" s="1"/>
      <c r="P632" s="1"/>
    </row>
    <row r="633" spans="15:16" ht="13" x14ac:dyDescent="0.15">
      <c r="O633" s="1"/>
      <c r="P633" s="1"/>
    </row>
    <row r="634" spans="15:16" ht="13" x14ac:dyDescent="0.15">
      <c r="O634" s="1"/>
      <c r="P634" s="1"/>
    </row>
    <row r="635" spans="15:16" ht="13" x14ac:dyDescent="0.15">
      <c r="O635" s="1"/>
      <c r="P635" s="1"/>
    </row>
    <row r="636" spans="15:16" ht="13" x14ac:dyDescent="0.15">
      <c r="O636" s="1"/>
      <c r="P636" s="1"/>
    </row>
    <row r="637" spans="15:16" ht="13" x14ac:dyDescent="0.15">
      <c r="O637" s="1"/>
      <c r="P637" s="1"/>
    </row>
    <row r="638" spans="15:16" ht="13" x14ac:dyDescent="0.15">
      <c r="O638" s="1"/>
      <c r="P638" s="1"/>
    </row>
    <row r="639" spans="15:16" ht="13" x14ac:dyDescent="0.15">
      <c r="O639" s="1"/>
      <c r="P639" s="1"/>
    </row>
    <row r="640" spans="15:16" ht="13" x14ac:dyDescent="0.15">
      <c r="O640" s="1"/>
      <c r="P640" s="1"/>
    </row>
    <row r="641" spans="15:16" ht="13" x14ac:dyDescent="0.15">
      <c r="O641" s="1"/>
      <c r="P641" s="1"/>
    </row>
    <row r="642" spans="15:16" ht="13" x14ac:dyDescent="0.15">
      <c r="O642" s="1"/>
      <c r="P642" s="1"/>
    </row>
    <row r="643" spans="15:16" ht="13" x14ac:dyDescent="0.15">
      <c r="O643" s="1"/>
      <c r="P643" s="1"/>
    </row>
    <row r="644" spans="15:16" ht="13" x14ac:dyDescent="0.15">
      <c r="O644" s="1"/>
      <c r="P644" s="1"/>
    </row>
    <row r="645" spans="15:16" ht="13" x14ac:dyDescent="0.15">
      <c r="O645" s="1"/>
      <c r="P645" s="1"/>
    </row>
    <row r="646" spans="15:16" ht="13" x14ac:dyDescent="0.15">
      <c r="O646" s="1"/>
      <c r="P646" s="1"/>
    </row>
    <row r="647" spans="15:16" ht="13" x14ac:dyDescent="0.15">
      <c r="O647" s="1"/>
      <c r="P647" s="1"/>
    </row>
    <row r="648" spans="15:16" ht="13" x14ac:dyDescent="0.15">
      <c r="O648" s="1"/>
      <c r="P648" s="1"/>
    </row>
    <row r="649" spans="15:16" ht="13" x14ac:dyDescent="0.15">
      <c r="O649" s="1"/>
      <c r="P649" s="1"/>
    </row>
    <row r="650" spans="15:16" ht="13" x14ac:dyDescent="0.15">
      <c r="O650" s="1"/>
      <c r="P650" s="1"/>
    </row>
    <row r="651" spans="15:16" ht="13" x14ac:dyDescent="0.15">
      <c r="O651" s="1"/>
      <c r="P651" s="1"/>
    </row>
    <row r="652" spans="15:16" ht="13" x14ac:dyDescent="0.15">
      <c r="O652" s="1"/>
      <c r="P652" s="1"/>
    </row>
    <row r="653" spans="15:16" ht="13" x14ac:dyDescent="0.15">
      <c r="O653" s="1"/>
      <c r="P653" s="1"/>
    </row>
    <row r="654" spans="15:16" ht="13" x14ac:dyDescent="0.15">
      <c r="O654" s="1"/>
      <c r="P654" s="1"/>
    </row>
    <row r="655" spans="15:16" ht="13" x14ac:dyDescent="0.15">
      <c r="O655" s="1"/>
      <c r="P655" s="1"/>
    </row>
    <row r="656" spans="15:16" ht="13" x14ac:dyDescent="0.15">
      <c r="O656" s="1"/>
      <c r="P656" s="1"/>
    </row>
    <row r="657" spans="15:16" ht="13" x14ac:dyDescent="0.15">
      <c r="O657" s="1"/>
      <c r="P657" s="1"/>
    </row>
    <row r="658" spans="15:16" ht="13" x14ac:dyDescent="0.15">
      <c r="O658" s="1"/>
      <c r="P658" s="1"/>
    </row>
    <row r="659" spans="15:16" ht="13" x14ac:dyDescent="0.15">
      <c r="O659" s="1"/>
      <c r="P659" s="1"/>
    </row>
    <row r="660" spans="15:16" ht="13" x14ac:dyDescent="0.15">
      <c r="O660" s="1"/>
      <c r="P660" s="1"/>
    </row>
    <row r="661" spans="15:16" ht="13" x14ac:dyDescent="0.15">
      <c r="O661" s="1"/>
      <c r="P661" s="1"/>
    </row>
    <row r="662" spans="15:16" ht="13" x14ac:dyDescent="0.15">
      <c r="O662" s="1"/>
      <c r="P662" s="1"/>
    </row>
    <row r="663" spans="15:16" ht="13" x14ac:dyDescent="0.15">
      <c r="O663" s="1"/>
      <c r="P663" s="1"/>
    </row>
    <row r="664" spans="15:16" ht="13" x14ac:dyDescent="0.15">
      <c r="O664" s="1"/>
      <c r="P664" s="1"/>
    </row>
    <row r="665" spans="15:16" ht="13" x14ac:dyDescent="0.15">
      <c r="O665" s="1"/>
      <c r="P665" s="1"/>
    </row>
    <row r="666" spans="15:16" ht="13" x14ac:dyDescent="0.15">
      <c r="O666" s="1"/>
      <c r="P666" s="1"/>
    </row>
    <row r="667" spans="15:16" ht="13" x14ac:dyDescent="0.15">
      <c r="O667" s="1"/>
      <c r="P667" s="1"/>
    </row>
    <row r="668" spans="15:16" ht="13" x14ac:dyDescent="0.15">
      <c r="O668" s="1"/>
      <c r="P668" s="1"/>
    </row>
    <row r="669" spans="15:16" ht="13" x14ac:dyDescent="0.15">
      <c r="O669" s="1"/>
      <c r="P669" s="1"/>
    </row>
    <row r="670" spans="15:16" ht="13" x14ac:dyDescent="0.15">
      <c r="O670" s="1"/>
      <c r="P670" s="1"/>
    </row>
    <row r="671" spans="15:16" ht="13" x14ac:dyDescent="0.15">
      <c r="O671" s="1"/>
      <c r="P671" s="1"/>
    </row>
    <row r="672" spans="15:16" ht="13" x14ac:dyDescent="0.15">
      <c r="O672" s="1"/>
      <c r="P672" s="1"/>
    </row>
    <row r="673" spans="15:16" ht="13" x14ac:dyDescent="0.15">
      <c r="O673" s="1"/>
      <c r="P673" s="1"/>
    </row>
    <row r="674" spans="15:16" ht="13" x14ac:dyDescent="0.15">
      <c r="O674" s="1"/>
      <c r="P674" s="1"/>
    </row>
    <row r="675" spans="15:16" ht="13" x14ac:dyDescent="0.15">
      <c r="O675" s="1"/>
      <c r="P675" s="1"/>
    </row>
    <row r="676" spans="15:16" ht="13" x14ac:dyDescent="0.15">
      <c r="O676" s="1"/>
      <c r="P676" s="1"/>
    </row>
    <row r="677" spans="15:16" ht="13" x14ac:dyDescent="0.15">
      <c r="O677" s="1"/>
      <c r="P677" s="1"/>
    </row>
    <row r="678" spans="15:16" ht="13" x14ac:dyDescent="0.15">
      <c r="O678" s="1"/>
      <c r="P678" s="1"/>
    </row>
    <row r="679" spans="15:16" ht="13" x14ac:dyDescent="0.15">
      <c r="O679" s="1"/>
      <c r="P679" s="1"/>
    </row>
    <row r="680" spans="15:16" ht="13" x14ac:dyDescent="0.15">
      <c r="O680" s="1"/>
      <c r="P680" s="1"/>
    </row>
    <row r="681" spans="15:16" ht="13" x14ac:dyDescent="0.15">
      <c r="O681" s="1"/>
      <c r="P681" s="1"/>
    </row>
    <row r="682" spans="15:16" ht="13" x14ac:dyDescent="0.15">
      <c r="O682" s="1"/>
      <c r="P682" s="1"/>
    </row>
    <row r="683" spans="15:16" ht="13" x14ac:dyDescent="0.15">
      <c r="O683" s="1"/>
      <c r="P683" s="1"/>
    </row>
    <row r="684" spans="15:16" ht="13" x14ac:dyDescent="0.15">
      <c r="O684" s="1"/>
      <c r="P684" s="1"/>
    </row>
    <row r="685" spans="15:16" ht="13" x14ac:dyDescent="0.15">
      <c r="O685" s="1"/>
      <c r="P685" s="1"/>
    </row>
    <row r="686" spans="15:16" ht="13" x14ac:dyDescent="0.15">
      <c r="O686" s="1"/>
      <c r="P686" s="1"/>
    </row>
    <row r="687" spans="15:16" ht="13" x14ac:dyDescent="0.15">
      <c r="O687" s="1"/>
      <c r="P687" s="1"/>
    </row>
    <row r="688" spans="15:16" ht="13" x14ac:dyDescent="0.15">
      <c r="O688" s="1"/>
      <c r="P688" s="1"/>
    </row>
    <row r="689" spans="15:16" ht="13" x14ac:dyDescent="0.15">
      <c r="O689" s="1"/>
      <c r="P689" s="1"/>
    </row>
    <row r="690" spans="15:16" ht="13" x14ac:dyDescent="0.15">
      <c r="O690" s="1"/>
      <c r="P690" s="1"/>
    </row>
    <row r="691" spans="15:16" ht="13" x14ac:dyDescent="0.15">
      <c r="O691" s="1"/>
      <c r="P691" s="1"/>
    </row>
    <row r="692" spans="15:16" ht="13" x14ac:dyDescent="0.15">
      <c r="O692" s="1"/>
      <c r="P692" s="1"/>
    </row>
    <row r="693" spans="15:16" ht="13" x14ac:dyDescent="0.15">
      <c r="O693" s="1"/>
      <c r="P693" s="1"/>
    </row>
    <row r="694" spans="15:16" ht="13" x14ac:dyDescent="0.15">
      <c r="O694" s="1"/>
      <c r="P694" s="1"/>
    </row>
    <row r="695" spans="15:16" ht="13" x14ac:dyDescent="0.15">
      <c r="O695" s="1"/>
      <c r="P695" s="1"/>
    </row>
    <row r="696" spans="15:16" ht="13" x14ac:dyDescent="0.15">
      <c r="O696" s="1"/>
      <c r="P696" s="1"/>
    </row>
    <row r="697" spans="15:16" ht="13" x14ac:dyDescent="0.15">
      <c r="O697" s="1"/>
      <c r="P697" s="1"/>
    </row>
    <row r="698" spans="15:16" ht="13" x14ac:dyDescent="0.15">
      <c r="O698" s="1"/>
      <c r="P698" s="1"/>
    </row>
    <row r="699" spans="15:16" ht="13" x14ac:dyDescent="0.15">
      <c r="O699" s="1"/>
      <c r="P699" s="1"/>
    </row>
    <row r="700" spans="15:16" ht="13" x14ac:dyDescent="0.15">
      <c r="O700" s="1"/>
      <c r="P700" s="1"/>
    </row>
    <row r="701" spans="15:16" ht="13" x14ac:dyDescent="0.15">
      <c r="O701" s="1"/>
      <c r="P701" s="1"/>
    </row>
    <row r="702" spans="15:16" ht="13" x14ac:dyDescent="0.15">
      <c r="O702" s="1"/>
      <c r="P702" s="1"/>
    </row>
    <row r="703" spans="15:16" ht="13" x14ac:dyDescent="0.15">
      <c r="O703" s="1"/>
      <c r="P703" s="1"/>
    </row>
    <row r="704" spans="15:16" ht="13" x14ac:dyDescent="0.15">
      <c r="O704" s="1"/>
      <c r="P704" s="1"/>
    </row>
    <row r="705" spans="15:16" ht="13" x14ac:dyDescent="0.15">
      <c r="O705" s="1"/>
      <c r="P705" s="1"/>
    </row>
    <row r="706" spans="15:16" ht="13" x14ac:dyDescent="0.15">
      <c r="O706" s="1"/>
      <c r="P706" s="1"/>
    </row>
    <row r="707" spans="15:16" ht="13" x14ac:dyDescent="0.15">
      <c r="O707" s="1"/>
      <c r="P707" s="1"/>
    </row>
    <row r="708" spans="15:16" ht="13" x14ac:dyDescent="0.15">
      <c r="O708" s="1"/>
      <c r="P708" s="1"/>
    </row>
    <row r="709" spans="15:16" ht="13" x14ac:dyDescent="0.15">
      <c r="O709" s="1"/>
      <c r="P709" s="1"/>
    </row>
    <row r="710" spans="15:16" ht="13" x14ac:dyDescent="0.15">
      <c r="O710" s="1"/>
      <c r="P710" s="1"/>
    </row>
    <row r="711" spans="15:16" ht="13" x14ac:dyDescent="0.15">
      <c r="O711" s="1"/>
      <c r="P711" s="1"/>
    </row>
    <row r="712" spans="15:16" ht="13" x14ac:dyDescent="0.15">
      <c r="O712" s="1"/>
      <c r="P712" s="1"/>
    </row>
    <row r="713" spans="15:16" ht="13" x14ac:dyDescent="0.15">
      <c r="O713" s="1"/>
      <c r="P713" s="1"/>
    </row>
    <row r="714" spans="15:16" ht="13" x14ac:dyDescent="0.15">
      <c r="O714" s="1"/>
      <c r="P714" s="1"/>
    </row>
    <row r="715" spans="15:16" ht="13" x14ac:dyDescent="0.15">
      <c r="O715" s="1"/>
      <c r="P715" s="1"/>
    </row>
    <row r="716" spans="15:16" ht="13" x14ac:dyDescent="0.15">
      <c r="O716" s="1"/>
      <c r="P716" s="1"/>
    </row>
    <row r="717" spans="15:16" ht="13" x14ac:dyDescent="0.15">
      <c r="O717" s="1"/>
      <c r="P717" s="1"/>
    </row>
    <row r="718" spans="15:16" ht="13" x14ac:dyDescent="0.15">
      <c r="O718" s="1"/>
      <c r="P718" s="1"/>
    </row>
    <row r="719" spans="15:16" ht="13" x14ac:dyDescent="0.15">
      <c r="O719" s="1"/>
      <c r="P719" s="1"/>
    </row>
    <row r="720" spans="15:16" ht="13" x14ac:dyDescent="0.15">
      <c r="O720" s="1"/>
      <c r="P720" s="1"/>
    </row>
    <row r="721" spans="15:16" ht="13" x14ac:dyDescent="0.15">
      <c r="O721" s="1"/>
      <c r="P721" s="1"/>
    </row>
    <row r="722" spans="15:16" ht="13" x14ac:dyDescent="0.15">
      <c r="O722" s="1"/>
      <c r="P722" s="1"/>
    </row>
    <row r="723" spans="15:16" ht="13" x14ac:dyDescent="0.15">
      <c r="O723" s="1"/>
      <c r="P723" s="1"/>
    </row>
    <row r="724" spans="15:16" ht="13" x14ac:dyDescent="0.15">
      <c r="O724" s="1"/>
      <c r="P724" s="1"/>
    </row>
    <row r="725" spans="15:16" ht="13" x14ac:dyDescent="0.15">
      <c r="O725" s="1"/>
      <c r="P725" s="1"/>
    </row>
    <row r="726" spans="15:16" ht="13" x14ac:dyDescent="0.15">
      <c r="O726" s="1"/>
      <c r="P726" s="1"/>
    </row>
    <row r="727" spans="15:16" ht="13" x14ac:dyDescent="0.15">
      <c r="O727" s="1"/>
      <c r="P727" s="1"/>
    </row>
    <row r="728" spans="15:16" ht="13" x14ac:dyDescent="0.15">
      <c r="O728" s="1"/>
      <c r="P728" s="1"/>
    </row>
    <row r="729" spans="15:16" ht="13" x14ac:dyDescent="0.15">
      <c r="O729" s="1"/>
      <c r="P729" s="1"/>
    </row>
    <row r="730" spans="15:16" ht="13" x14ac:dyDescent="0.15">
      <c r="O730" s="1"/>
      <c r="P730" s="1"/>
    </row>
    <row r="731" spans="15:16" ht="13" x14ac:dyDescent="0.15">
      <c r="O731" s="1"/>
      <c r="P731" s="1"/>
    </row>
    <row r="732" spans="15:16" ht="13" x14ac:dyDescent="0.15">
      <c r="O732" s="1"/>
      <c r="P732" s="1"/>
    </row>
    <row r="733" spans="15:16" ht="13" x14ac:dyDescent="0.15">
      <c r="O733" s="1"/>
      <c r="P733" s="1"/>
    </row>
    <row r="734" spans="15:16" ht="13" x14ac:dyDescent="0.15">
      <c r="O734" s="1"/>
      <c r="P734" s="1"/>
    </row>
    <row r="735" spans="15:16" ht="13" x14ac:dyDescent="0.15">
      <c r="O735" s="1"/>
      <c r="P735" s="1"/>
    </row>
    <row r="736" spans="15:16" ht="13" x14ac:dyDescent="0.15">
      <c r="O736" s="1"/>
      <c r="P736" s="1"/>
    </row>
    <row r="737" spans="15:16" ht="13" x14ac:dyDescent="0.15">
      <c r="O737" s="1"/>
      <c r="P737" s="1"/>
    </row>
    <row r="738" spans="15:16" ht="13" x14ac:dyDescent="0.15">
      <c r="O738" s="1"/>
      <c r="P738" s="1"/>
    </row>
    <row r="739" spans="15:16" ht="13" x14ac:dyDescent="0.15">
      <c r="O739" s="1"/>
      <c r="P739" s="1"/>
    </row>
    <row r="740" spans="15:16" ht="13" x14ac:dyDescent="0.15">
      <c r="O740" s="1"/>
      <c r="P740" s="1"/>
    </row>
    <row r="741" spans="15:16" ht="13" x14ac:dyDescent="0.15">
      <c r="O741" s="1"/>
      <c r="P741" s="1"/>
    </row>
    <row r="742" spans="15:16" ht="13" x14ac:dyDescent="0.15">
      <c r="O742" s="1"/>
      <c r="P742" s="1"/>
    </row>
    <row r="743" spans="15:16" ht="13" x14ac:dyDescent="0.15">
      <c r="O743" s="1"/>
      <c r="P743" s="1"/>
    </row>
    <row r="744" spans="15:16" ht="13" x14ac:dyDescent="0.15">
      <c r="O744" s="1"/>
      <c r="P744" s="1"/>
    </row>
    <row r="745" spans="15:16" ht="13" x14ac:dyDescent="0.15">
      <c r="O745" s="1"/>
      <c r="P745" s="1"/>
    </row>
    <row r="746" spans="15:16" ht="13" x14ac:dyDescent="0.15">
      <c r="O746" s="1"/>
      <c r="P746" s="1"/>
    </row>
    <row r="747" spans="15:16" ht="13" x14ac:dyDescent="0.15">
      <c r="O747" s="1"/>
      <c r="P747" s="1"/>
    </row>
    <row r="748" spans="15:16" ht="13" x14ac:dyDescent="0.15">
      <c r="O748" s="1"/>
      <c r="P748" s="1"/>
    </row>
    <row r="749" spans="15:16" ht="13" x14ac:dyDescent="0.15">
      <c r="O749" s="1"/>
      <c r="P749" s="1"/>
    </row>
    <row r="750" spans="15:16" ht="13" x14ac:dyDescent="0.15">
      <c r="O750" s="1"/>
      <c r="P750" s="1"/>
    </row>
    <row r="751" spans="15:16" ht="13" x14ac:dyDescent="0.15">
      <c r="O751" s="1"/>
      <c r="P751" s="1"/>
    </row>
    <row r="752" spans="15:16" ht="13" x14ac:dyDescent="0.15">
      <c r="O752" s="1"/>
      <c r="P752" s="1"/>
    </row>
    <row r="753" spans="15:16" ht="13" x14ac:dyDescent="0.15">
      <c r="O753" s="1"/>
      <c r="P753" s="1"/>
    </row>
    <row r="754" spans="15:16" ht="13" x14ac:dyDescent="0.15">
      <c r="O754" s="1"/>
      <c r="P754" s="1"/>
    </row>
    <row r="755" spans="15:16" ht="13" x14ac:dyDescent="0.15">
      <c r="O755" s="1"/>
      <c r="P755" s="1"/>
    </row>
    <row r="756" spans="15:16" ht="13" x14ac:dyDescent="0.15">
      <c r="O756" s="1"/>
      <c r="P756" s="1"/>
    </row>
    <row r="757" spans="15:16" ht="13" x14ac:dyDescent="0.15">
      <c r="O757" s="1"/>
      <c r="P757" s="1"/>
    </row>
    <row r="758" spans="15:16" ht="13" x14ac:dyDescent="0.15">
      <c r="O758" s="1"/>
      <c r="P758" s="1"/>
    </row>
    <row r="759" spans="15:16" ht="13" x14ac:dyDescent="0.15">
      <c r="O759" s="1"/>
      <c r="P759" s="1"/>
    </row>
    <row r="760" spans="15:16" ht="13" x14ac:dyDescent="0.15">
      <c r="O760" s="1"/>
      <c r="P760" s="1"/>
    </row>
    <row r="761" spans="15:16" ht="13" x14ac:dyDescent="0.15">
      <c r="O761" s="1"/>
      <c r="P761" s="1"/>
    </row>
    <row r="762" spans="15:16" ht="13" x14ac:dyDescent="0.15">
      <c r="O762" s="1"/>
      <c r="P762" s="1"/>
    </row>
    <row r="763" spans="15:16" ht="13" x14ac:dyDescent="0.15">
      <c r="O763" s="1"/>
      <c r="P763" s="1"/>
    </row>
    <row r="764" spans="15:16" ht="13" x14ac:dyDescent="0.15">
      <c r="O764" s="1"/>
      <c r="P764" s="1"/>
    </row>
    <row r="765" spans="15:16" ht="13" x14ac:dyDescent="0.15">
      <c r="O765" s="1"/>
      <c r="P765" s="1"/>
    </row>
    <row r="766" spans="15:16" ht="13" x14ac:dyDescent="0.15">
      <c r="O766" s="1"/>
      <c r="P766" s="1"/>
    </row>
    <row r="767" spans="15:16" ht="13" x14ac:dyDescent="0.15">
      <c r="O767" s="1"/>
      <c r="P767" s="1"/>
    </row>
    <row r="768" spans="15:16" ht="13" x14ac:dyDescent="0.15">
      <c r="O768" s="1"/>
      <c r="P768" s="1"/>
    </row>
    <row r="769" spans="15:16" ht="13" x14ac:dyDescent="0.15">
      <c r="O769" s="1"/>
      <c r="P769" s="1"/>
    </row>
    <row r="770" spans="15:16" ht="13" x14ac:dyDescent="0.15">
      <c r="O770" s="1"/>
      <c r="P770" s="1"/>
    </row>
    <row r="771" spans="15:16" ht="13" x14ac:dyDescent="0.15">
      <c r="O771" s="1"/>
      <c r="P771" s="1"/>
    </row>
    <row r="772" spans="15:16" ht="13" x14ac:dyDescent="0.15">
      <c r="O772" s="1"/>
      <c r="P772" s="1"/>
    </row>
    <row r="773" spans="15:16" ht="13" x14ac:dyDescent="0.15">
      <c r="O773" s="1"/>
      <c r="P773" s="1"/>
    </row>
    <row r="774" spans="15:16" ht="13" x14ac:dyDescent="0.15">
      <c r="O774" s="1"/>
      <c r="P774" s="1"/>
    </row>
    <row r="775" spans="15:16" ht="13" x14ac:dyDescent="0.15">
      <c r="O775" s="1"/>
      <c r="P775" s="1"/>
    </row>
    <row r="776" spans="15:16" ht="13" x14ac:dyDescent="0.15">
      <c r="O776" s="1"/>
      <c r="P776" s="1"/>
    </row>
    <row r="777" spans="15:16" ht="13" x14ac:dyDescent="0.15">
      <c r="O777" s="1"/>
      <c r="P777" s="1"/>
    </row>
    <row r="778" spans="15:16" ht="13" x14ac:dyDescent="0.15">
      <c r="O778" s="1"/>
      <c r="P778" s="1"/>
    </row>
    <row r="779" spans="15:16" ht="13" x14ac:dyDescent="0.15">
      <c r="O779" s="1"/>
      <c r="P779" s="1"/>
    </row>
    <row r="780" spans="15:16" ht="13" x14ac:dyDescent="0.15">
      <c r="O780" s="1"/>
      <c r="P780" s="1"/>
    </row>
    <row r="781" spans="15:16" ht="13" x14ac:dyDescent="0.15">
      <c r="O781" s="1"/>
      <c r="P781" s="1"/>
    </row>
    <row r="782" spans="15:16" ht="13" x14ac:dyDescent="0.15">
      <c r="O782" s="1"/>
      <c r="P782" s="1"/>
    </row>
    <row r="783" spans="15:16" ht="13" x14ac:dyDescent="0.15">
      <c r="O783" s="1"/>
      <c r="P783" s="1"/>
    </row>
    <row r="784" spans="15:16" ht="13" x14ac:dyDescent="0.15">
      <c r="O784" s="1"/>
      <c r="P784" s="1"/>
    </row>
    <row r="785" spans="15:16" ht="13" x14ac:dyDescent="0.15">
      <c r="O785" s="1"/>
      <c r="P785" s="1"/>
    </row>
    <row r="786" spans="15:16" ht="13" x14ac:dyDescent="0.15">
      <c r="O786" s="1"/>
      <c r="P786" s="1"/>
    </row>
    <row r="787" spans="15:16" ht="13" x14ac:dyDescent="0.15">
      <c r="O787" s="1"/>
      <c r="P787" s="1"/>
    </row>
    <row r="788" spans="15:16" ht="13" x14ac:dyDescent="0.15">
      <c r="O788" s="1"/>
      <c r="P788" s="1"/>
    </row>
    <row r="789" spans="15:16" ht="13" x14ac:dyDescent="0.15">
      <c r="O789" s="1"/>
      <c r="P789" s="1"/>
    </row>
    <row r="790" spans="15:16" ht="13" x14ac:dyDescent="0.15">
      <c r="O790" s="1"/>
      <c r="P790" s="1"/>
    </row>
    <row r="791" spans="15:16" ht="13" x14ac:dyDescent="0.15">
      <c r="O791" s="1"/>
      <c r="P791" s="1"/>
    </row>
    <row r="792" spans="15:16" ht="13" x14ac:dyDescent="0.15">
      <c r="O792" s="1"/>
      <c r="P792" s="1"/>
    </row>
    <row r="793" spans="15:16" ht="13" x14ac:dyDescent="0.15">
      <c r="O793" s="1"/>
      <c r="P793" s="1"/>
    </row>
    <row r="794" spans="15:16" ht="13" x14ac:dyDescent="0.15">
      <c r="O794" s="1"/>
      <c r="P794" s="1"/>
    </row>
    <row r="795" spans="15:16" ht="13" x14ac:dyDescent="0.15">
      <c r="O795" s="1"/>
      <c r="P795" s="1"/>
    </row>
    <row r="796" spans="15:16" ht="13" x14ac:dyDescent="0.15">
      <c r="O796" s="1"/>
      <c r="P796" s="1"/>
    </row>
    <row r="797" spans="15:16" ht="13" x14ac:dyDescent="0.15">
      <c r="O797" s="1"/>
      <c r="P797" s="1"/>
    </row>
    <row r="798" spans="15:16" ht="13" x14ac:dyDescent="0.15">
      <c r="O798" s="1"/>
      <c r="P798" s="1"/>
    </row>
    <row r="799" spans="15:16" ht="13" x14ac:dyDescent="0.15">
      <c r="O799" s="1"/>
      <c r="P799" s="1"/>
    </row>
    <row r="800" spans="15:16" ht="13" x14ac:dyDescent="0.15">
      <c r="O800" s="1"/>
      <c r="P800" s="1"/>
    </row>
    <row r="801" spans="15:16" ht="13" x14ac:dyDescent="0.15">
      <c r="O801" s="1"/>
      <c r="P801" s="1"/>
    </row>
    <row r="802" spans="15:16" ht="13" x14ac:dyDescent="0.15">
      <c r="O802" s="1"/>
      <c r="P802" s="1"/>
    </row>
    <row r="803" spans="15:16" ht="13" x14ac:dyDescent="0.15">
      <c r="O803" s="1"/>
      <c r="P803" s="1"/>
    </row>
    <row r="804" spans="15:16" ht="13" x14ac:dyDescent="0.15">
      <c r="O804" s="1"/>
      <c r="P804" s="1"/>
    </row>
    <row r="805" spans="15:16" ht="13" x14ac:dyDescent="0.15">
      <c r="O805" s="1"/>
      <c r="P805" s="1"/>
    </row>
    <row r="806" spans="15:16" ht="13" x14ac:dyDescent="0.15">
      <c r="O806" s="1"/>
      <c r="P806" s="1"/>
    </row>
    <row r="807" spans="15:16" ht="13" x14ac:dyDescent="0.15">
      <c r="O807" s="1"/>
      <c r="P807" s="1"/>
    </row>
    <row r="808" spans="15:16" ht="13" x14ac:dyDescent="0.15">
      <c r="O808" s="1"/>
      <c r="P808" s="1"/>
    </row>
    <row r="809" spans="15:16" ht="13" x14ac:dyDescent="0.15">
      <c r="O809" s="1"/>
      <c r="P809" s="1"/>
    </row>
    <row r="810" spans="15:16" ht="13" x14ac:dyDescent="0.15">
      <c r="O810" s="1"/>
      <c r="P810" s="1"/>
    </row>
    <row r="811" spans="15:16" ht="13" x14ac:dyDescent="0.15">
      <c r="O811" s="1"/>
      <c r="P811" s="1"/>
    </row>
    <row r="812" spans="15:16" ht="13" x14ac:dyDescent="0.15">
      <c r="O812" s="1"/>
      <c r="P812" s="1"/>
    </row>
    <row r="813" spans="15:16" ht="13" x14ac:dyDescent="0.15">
      <c r="O813" s="1"/>
      <c r="P813" s="1"/>
    </row>
    <row r="814" spans="15:16" ht="13" x14ac:dyDescent="0.15">
      <c r="O814" s="1"/>
      <c r="P814" s="1"/>
    </row>
    <row r="815" spans="15:16" ht="13" x14ac:dyDescent="0.15">
      <c r="O815" s="1"/>
      <c r="P815" s="1"/>
    </row>
    <row r="816" spans="15:16" ht="13" x14ac:dyDescent="0.15">
      <c r="O816" s="1"/>
      <c r="P816" s="1"/>
    </row>
    <row r="817" spans="15:16" ht="13" x14ac:dyDescent="0.15">
      <c r="O817" s="1"/>
      <c r="P817" s="1"/>
    </row>
    <row r="818" spans="15:16" ht="13" x14ac:dyDescent="0.15">
      <c r="O818" s="1"/>
      <c r="P818" s="1"/>
    </row>
    <row r="819" spans="15:16" ht="13" x14ac:dyDescent="0.15">
      <c r="O819" s="1"/>
      <c r="P819" s="1"/>
    </row>
    <row r="820" spans="15:16" ht="13" x14ac:dyDescent="0.15">
      <c r="O820" s="1"/>
      <c r="P820" s="1"/>
    </row>
    <row r="821" spans="15:16" ht="13" x14ac:dyDescent="0.15">
      <c r="O821" s="1"/>
      <c r="P821" s="1"/>
    </row>
    <row r="822" spans="15:16" ht="13" x14ac:dyDescent="0.15">
      <c r="O822" s="1"/>
      <c r="P822" s="1"/>
    </row>
    <row r="823" spans="15:16" ht="13" x14ac:dyDescent="0.15">
      <c r="O823" s="1"/>
      <c r="P823" s="1"/>
    </row>
    <row r="824" spans="15:16" ht="13" x14ac:dyDescent="0.15">
      <c r="O824" s="1"/>
      <c r="P824" s="1"/>
    </row>
    <row r="825" spans="15:16" ht="13" x14ac:dyDescent="0.15">
      <c r="O825" s="1"/>
      <c r="P825" s="1"/>
    </row>
    <row r="826" spans="15:16" ht="13" x14ac:dyDescent="0.15">
      <c r="O826" s="1"/>
      <c r="P826" s="1"/>
    </row>
    <row r="827" spans="15:16" ht="13" x14ac:dyDescent="0.15">
      <c r="O827" s="1"/>
      <c r="P827" s="1"/>
    </row>
    <row r="828" spans="15:16" ht="13" x14ac:dyDescent="0.15">
      <c r="O828" s="1"/>
      <c r="P828" s="1"/>
    </row>
    <row r="829" spans="15:16" ht="13" x14ac:dyDescent="0.15">
      <c r="O829" s="1"/>
      <c r="P829" s="1"/>
    </row>
    <row r="830" spans="15:16" ht="13" x14ac:dyDescent="0.15">
      <c r="O830" s="1"/>
      <c r="P830" s="1"/>
    </row>
    <row r="831" spans="15:16" ht="13" x14ac:dyDescent="0.15">
      <c r="O831" s="1"/>
      <c r="P831" s="1"/>
    </row>
    <row r="832" spans="15:16" ht="13" x14ac:dyDescent="0.15">
      <c r="O832" s="1"/>
      <c r="P832" s="1"/>
    </row>
    <row r="833" spans="15:16" ht="13" x14ac:dyDescent="0.15">
      <c r="O833" s="1"/>
      <c r="P833" s="1"/>
    </row>
    <row r="834" spans="15:16" ht="13" x14ac:dyDescent="0.15">
      <c r="O834" s="1"/>
      <c r="P834" s="1"/>
    </row>
    <row r="835" spans="15:16" ht="13" x14ac:dyDescent="0.15">
      <c r="O835" s="1"/>
      <c r="P835" s="1"/>
    </row>
    <row r="836" spans="15:16" ht="13" x14ac:dyDescent="0.15">
      <c r="O836" s="1"/>
      <c r="P836" s="1"/>
    </row>
    <row r="837" spans="15:16" ht="13" x14ac:dyDescent="0.15">
      <c r="O837" s="1"/>
      <c r="P837" s="1"/>
    </row>
    <row r="838" spans="15:16" ht="13" x14ac:dyDescent="0.15">
      <c r="O838" s="1"/>
      <c r="P838" s="1"/>
    </row>
    <row r="839" spans="15:16" ht="13" x14ac:dyDescent="0.15">
      <c r="O839" s="1"/>
      <c r="P839" s="1"/>
    </row>
    <row r="840" spans="15:16" ht="13" x14ac:dyDescent="0.15">
      <c r="O840" s="1"/>
      <c r="P840" s="1"/>
    </row>
    <row r="841" spans="15:16" ht="13" x14ac:dyDescent="0.15">
      <c r="O841" s="1"/>
      <c r="P841" s="1"/>
    </row>
    <row r="842" spans="15:16" ht="13" x14ac:dyDescent="0.15">
      <c r="O842" s="1"/>
      <c r="P842" s="1"/>
    </row>
    <row r="843" spans="15:16" ht="13" x14ac:dyDescent="0.15">
      <c r="O843" s="1"/>
      <c r="P843" s="1"/>
    </row>
    <row r="844" spans="15:16" ht="13" x14ac:dyDescent="0.15">
      <c r="O844" s="1"/>
      <c r="P844" s="1"/>
    </row>
    <row r="845" spans="15:16" ht="13" x14ac:dyDescent="0.15">
      <c r="O845" s="1"/>
      <c r="P845" s="1"/>
    </row>
    <row r="846" spans="15:16" ht="13" x14ac:dyDescent="0.15">
      <c r="O846" s="1"/>
      <c r="P846" s="1"/>
    </row>
    <row r="847" spans="15:16" ht="13" x14ac:dyDescent="0.15">
      <c r="O847" s="1"/>
      <c r="P847" s="1"/>
    </row>
    <row r="848" spans="15:16" ht="13" x14ac:dyDescent="0.15">
      <c r="O848" s="1"/>
      <c r="P848" s="1"/>
    </row>
    <row r="849" spans="15:16" ht="13" x14ac:dyDescent="0.15">
      <c r="O849" s="1"/>
      <c r="P849" s="1"/>
    </row>
    <row r="850" spans="15:16" ht="13" x14ac:dyDescent="0.15">
      <c r="O850" s="1"/>
      <c r="P850" s="1"/>
    </row>
    <row r="851" spans="15:16" ht="13" x14ac:dyDescent="0.15">
      <c r="O851" s="1"/>
      <c r="P851" s="1"/>
    </row>
    <row r="852" spans="15:16" ht="13" x14ac:dyDescent="0.15">
      <c r="O852" s="1"/>
      <c r="P852" s="1"/>
    </row>
    <row r="853" spans="15:16" ht="13" x14ac:dyDescent="0.15">
      <c r="O853" s="1"/>
      <c r="P853" s="1"/>
    </row>
    <row r="854" spans="15:16" ht="13" x14ac:dyDescent="0.15">
      <c r="O854" s="1"/>
      <c r="P854" s="1"/>
    </row>
    <row r="855" spans="15:16" ht="13" x14ac:dyDescent="0.15">
      <c r="O855" s="1"/>
      <c r="P855" s="1"/>
    </row>
    <row r="856" spans="15:16" ht="13" x14ac:dyDescent="0.15">
      <c r="O856" s="1"/>
      <c r="P856" s="1"/>
    </row>
    <row r="857" spans="15:16" ht="13" x14ac:dyDescent="0.15">
      <c r="O857" s="1"/>
      <c r="P857" s="1"/>
    </row>
    <row r="858" spans="15:16" ht="13" x14ac:dyDescent="0.15">
      <c r="O858" s="1"/>
      <c r="P858" s="1"/>
    </row>
    <row r="859" spans="15:16" ht="13" x14ac:dyDescent="0.15">
      <c r="O859" s="1"/>
      <c r="P859" s="1"/>
    </row>
    <row r="860" spans="15:16" ht="13" x14ac:dyDescent="0.15">
      <c r="O860" s="1"/>
      <c r="P860" s="1"/>
    </row>
    <row r="861" spans="15:16" ht="13" x14ac:dyDescent="0.15">
      <c r="O861" s="1"/>
      <c r="P861" s="1"/>
    </row>
    <row r="862" spans="15:16" ht="13" x14ac:dyDescent="0.15">
      <c r="O862" s="1"/>
      <c r="P862" s="1"/>
    </row>
    <row r="863" spans="15:16" ht="13" x14ac:dyDescent="0.15">
      <c r="O863" s="1"/>
      <c r="P863" s="1"/>
    </row>
    <row r="864" spans="15:16" ht="13" x14ac:dyDescent="0.15">
      <c r="O864" s="1"/>
      <c r="P864" s="1"/>
    </row>
    <row r="865" spans="15:16" ht="13" x14ac:dyDescent="0.15">
      <c r="O865" s="1"/>
      <c r="P865" s="1"/>
    </row>
    <row r="866" spans="15:16" ht="13" x14ac:dyDescent="0.15">
      <c r="O866" s="1"/>
      <c r="P866" s="1"/>
    </row>
    <row r="867" spans="15:16" ht="13" x14ac:dyDescent="0.15">
      <c r="O867" s="1"/>
      <c r="P867" s="1"/>
    </row>
    <row r="868" spans="15:16" ht="13" x14ac:dyDescent="0.15">
      <c r="O868" s="1"/>
      <c r="P868" s="1"/>
    </row>
    <row r="869" spans="15:16" ht="13" x14ac:dyDescent="0.15">
      <c r="O869" s="1"/>
      <c r="P869" s="1"/>
    </row>
    <row r="870" spans="15:16" ht="13" x14ac:dyDescent="0.15">
      <c r="O870" s="1"/>
      <c r="P870" s="1"/>
    </row>
    <row r="871" spans="15:16" ht="13" x14ac:dyDescent="0.15">
      <c r="O871" s="1"/>
      <c r="P871" s="1"/>
    </row>
    <row r="872" spans="15:16" ht="13" x14ac:dyDescent="0.15">
      <c r="O872" s="1"/>
      <c r="P872" s="1"/>
    </row>
    <row r="873" spans="15:16" ht="13" x14ac:dyDescent="0.15">
      <c r="O873" s="1"/>
      <c r="P873" s="1"/>
    </row>
    <row r="874" spans="15:16" ht="13" x14ac:dyDescent="0.15">
      <c r="O874" s="1"/>
      <c r="P874" s="1"/>
    </row>
    <row r="875" spans="15:16" ht="13" x14ac:dyDescent="0.15">
      <c r="O875" s="1"/>
      <c r="P875" s="1"/>
    </row>
    <row r="876" spans="15:16" ht="13" x14ac:dyDescent="0.15">
      <c r="O876" s="1"/>
      <c r="P876" s="1"/>
    </row>
    <row r="877" spans="15:16" ht="13" x14ac:dyDescent="0.15">
      <c r="O877" s="1"/>
      <c r="P877" s="1"/>
    </row>
    <row r="878" spans="15:16" ht="13" x14ac:dyDescent="0.15">
      <c r="O878" s="1"/>
      <c r="P878" s="1"/>
    </row>
    <row r="879" spans="15:16" ht="13" x14ac:dyDescent="0.15">
      <c r="O879" s="1"/>
      <c r="P879" s="1"/>
    </row>
    <row r="880" spans="15:16" ht="13" x14ac:dyDescent="0.15">
      <c r="O880" s="1"/>
      <c r="P880" s="1"/>
    </row>
    <row r="881" spans="15:16" ht="13" x14ac:dyDescent="0.15">
      <c r="O881" s="1"/>
      <c r="P881" s="1"/>
    </row>
    <row r="882" spans="15:16" ht="13" x14ac:dyDescent="0.15">
      <c r="O882" s="1"/>
      <c r="P882" s="1"/>
    </row>
    <row r="883" spans="15:16" ht="13" x14ac:dyDescent="0.15">
      <c r="O883" s="1"/>
      <c r="P883" s="1"/>
    </row>
    <row r="884" spans="15:16" ht="13" x14ac:dyDescent="0.15">
      <c r="O884" s="1"/>
      <c r="P884" s="1"/>
    </row>
    <row r="885" spans="15:16" ht="13" x14ac:dyDescent="0.15">
      <c r="O885" s="1"/>
      <c r="P885" s="1"/>
    </row>
    <row r="886" spans="15:16" ht="13" x14ac:dyDescent="0.15">
      <c r="O886" s="1"/>
      <c r="P886" s="1"/>
    </row>
    <row r="887" spans="15:16" ht="13" x14ac:dyDescent="0.15">
      <c r="O887" s="1"/>
      <c r="P887" s="1"/>
    </row>
    <row r="888" spans="15:16" ht="13" x14ac:dyDescent="0.15">
      <c r="O888" s="1"/>
      <c r="P888" s="1"/>
    </row>
    <row r="889" spans="15:16" ht="13" x14ac:dyDescent="0.15">
      <c r="O889" s="1"/>
      <c r="P889" s="1"/>
    </row>
    <row r="890" spans="15:16" ht="13" x14ac:dyDescent="0.15">
      <c r="O890" s="1"/>
      <c r="P890" s="1"/>
    </row>
    <row r="891" spans="15:16" ht="13" x14ac:dyDescent="0.15">
      <c r="O891" s="1"/>
      <c r="P891" s="1"/>
    </row>
    <row r="892" spans="15:16" ht="13" x14ac:dyDescent="0.15">
      <c r="O892" s="1"/>
      <c r="P892" s="1"/>
    </row>
    <row r="893" spans="15:16" ht="13" x14ac:dyDescent="0.15">
      <c r="O893" s="1"/>
      <c r="P893" s="1"/>
    </row>
    <row r="894" spans="15:16" ht="13" x14ac:dyDescent="0.15">
      <c r="O894" s="1"/>
      <c r="P894" s="1"/>
    </row>
    <row r="895" spans="15:16" ht="13" x14ac:dyDescent="0.15">
      <c r="O895" s="1"/>
      <c r="P895" s="1"/>
    </row>
    <row r="896" spans="15:16" ht="13" x14ac:dyDescent="0.15">
      <c r="O896" s="1"/>
      <c r="P896" s="1"/>
    </row>
    <row r="897" spans="15:16" ht="13" x14ac:dyDescent="0.15">
      <c r="O897" s="1"/>
      <c r="P897" s="1"/>
    </row>
    <row r="898" spans="15:16" ht="13" x14ac:dyDescent="0.15">
      <c r="O898" s="1"/>
      <c r="P898" s="1"/>
    </row>
    <row r="899" spans="15:16" ht="13" x14ac:dyDescent="0.15">
      <c r="O899" s="1"/>
      <c r="P899" s="1"/>
    </row>
    <row r="900" spans="15:16" ht="13" x14ac:dyDescent="0.15">
      <c r="O900" s="1"/>
      <c r="P900" s="1"/>
    </row>
    <row r="901" spans="15:16" ht="13" x14ac:dyDescent="0.15">
      <c r="O901" s="1"/>
      <c r="P901" s="1"/>
    </row>
    <row r="902" spans="15:16" ht="13" x14ac:dyDescent="0.15">
      <c r="O902" s="1"/>
      <c r="P902" s="1"/>
    </row>
    <row r="903" spans="15:16" ht="13" x14ac:dyDescent="0.15">
      <c r="O903" s="1"/>
      <c r="P903" s="1"/>
    </row>
    <row r="904" spans="15:16" ht="13" x14ac:dyDescent="0.15">
      <c r="O904" s="1"/>
      <c r="P904" s="1"/>
    </row>
    <row r="905" spans="15:16" ht="13" x14ac:dyDescent="0.15">
      <c r="O905" s="1"/>
      <c r="P905" s="1"/>
    </row>
    <row r="906" spans="15:16" ht="13" x14ac:dyDescent="0.15">
      <c r="O906" s="1"/>
      <c r="P906" s="1"/>
    </row>
    <row r="907" spans="15:16" ht="13" x14ac:dyDescent="0.15">
      <c r="O907" s="1"/>
      <c r="P907" s="1"/>
    </row>
    <row r="908" spans="15:16" ht="13" x14ac:dyDescent="0.15">
      <c r="O908" s="1"/>
      <c r="P908" s="1"/>
    </row>
    <row r="909" spans="15:16" ht="13" x14ac:dyDescent="0.15">
      <c r="O909" s="1"/>
      <c r="P909" s="1"/>
    </row>
    <row r="910" spans="15:16" ht="13" x14ac:dyDescent="0.15">
      <c r="O910" s="1"/>
      <c r="P910" s="1"/>
    </row>
    <row r="911" spans="15:16" ht="13" x14ac:dyDescent="0.15">
      <c r="O911" s="1"/>
      <c r="P911" s="1"/>
    </row>
    <row r="912" spans="15:16" ht="13" x14ac:dyDescent="0.15">
      <c r="O912" s="1"/>
      <c r="P912" s="1"/>
    </row>
    <row r="913" spans="15:16" ht="13" x14ac:dyDescent="0.15">
      <c r="O913" s="1"/>
      <c r="P913" s="1"/>
    </row>
    <row r="914" spans="15:16" ht="13" x14ac:dyDescent="0.15">
      <c r="O914" s="1"/>
      <c r="P914" s="1"/>
    </row>
    <row r="915" spans="15:16" ht="13" x14ac:dyDescent="0.15">
      <c r="O915" s="1"/>
      <c r="P915" s="1"/>
    </row>
    <row r="916" spans="15:16" ht="13" x14ac:dyDescent="0.15">
      <c r="O916" s="1"/>
      <c r="P916" s="1"/>
    </row>
    <row r="917" spans="15:16" ht="13" x14ac:dyDescent="0.15">
      <c r="O917" s="1"/>
      <c r="P917" s="1"/>
    </row>
    <row r="918" spans="15:16" ht="13" x14ac:dyDescent="0.15">
      <c r="O918" s="1"/>
      <c r="P918" s="1"/>
    </row>
    <row r="919" spans="15:16" ht="13" x14ac:dyDescent="0.15">
      <c r="O919" s="1"/>
      <c r="P919" s="1"/>
    </row>
    <row r="920" spans="15:16" ht="13" x14ac:dyDescent="0.15">
      <c r="O920" s="1"/>
      <c r="P920" s="1"/>
    </row>
    <row r="921" spans="15:16" ht="13" x14ac:dyDescent="0.15">
      <c r="O921" s="1"/>
      <c r="P921" s="1"/>
    </row>
    <row r="922" spans="15:16" ht="13" x14ac:dyDescent="0.15">
      <c r="O922" s="1"/>
      <c r="P922" s="1"/>
    </row>
    <row r="923" spans="15:16" ht="13" x14ac:dyDescent="0.15">
      <c r="O923" s="1"/>
      <c r="P923" s="1"/>
    </row>
    <row r="924" spans="15:16" ht="13" x14ac:dyDescent="0.15">
      <c r="O924" s="1"/>
      <c r="P924" s="1"/>
    </row>
    <row r="925" spans="15:16" ht="13" x14ac:dyDescent="0.15">
      <c r="O925" s="1"/>
      <c r="P925" s="1"/>
    </row>
    <row r="926" spans="15:16" ht="13" x14ac:dyDescent="0.15">
      <c r="O926" s="1"/>
      <c r="P926" s="1"/>
    </row>
    <row r="927" spans="15:16" ht="13" x14ac:dyDescent="0.15">
      <c r="O927" s="1"/>
      <c r="P927" s="1"/>
    </row>
    <row r="928" spans="15:16" ht="13" x14ac:dyDescent="0.15">
      <c r="O928" s="1"/>
      <c r="P928" s="1"/>
    </row>
    <row r="929" spans="15:16" ht="13" x14ac:dyDescent="0.15">
      <c r="O929" s="1"/>
      <c r="P929" s="1"/>
    </row>
    <row r="930" spans="15:16" ht="13" x14ac:dyDescent="0.15">
      <c r="O930" s="1"/>
      <c r="P930" s="1"/>
    </row>
    <row r="931" spans="15:16" ht="13" x14ac:dyDescent="0.15">
      <c r="O931" s="1"/>
      <c r="P931" s="1"/>
    </row>
    <row r="932" spans="15:16" ht="13" x14ac:dyDescent="0.15">
      <c r="O932" s="1"/>
      <c r="P932" s="1"/>
    </row>
    <row r="933" spans="15:16" ht="13" x14ac:dyDescent="0.15">
      <c r="O933" s="1"/>
      <c r="P933" s="1"/>
    </row>
    <row r="934" spans="15:16" ht="13" x14ac:dyDescent="0.15">
      <c r="O934" s="1"/>
      <c r="P934" s="1"/>
    </row>
    <row r="935" spans="15:16" ht="13" x14ac:dyDescent="0.15">
      <c r="O935" s="1"/>
      <c r="P935" s="1"/>
    </row>
    <row r="936" spans="15:16" ht="13" x14ac:dyDescent="0.15">
      <c r="O936" s="1"/>
      <c r="P936" s="1"/>
    </row>
    <row r="937" spans="15:16" ht="13" x14ac:dyDescent="0.15">
      <c r="O937" s="1"/>
      <c r="P937" s="1"/>
    </row>
    <row r="938" spans="15:16" ht="13" x14ac:dyDescent="0.15">
      <c r="O938" s="1"/>
      <c r="P938" s="1"/>
    </row>
    <row r="939" spans="15:16" ht="13" x14ac:dyDescent="0.15">
      <c r="O939" s="1"/>
      <c r="P939" s="1"/>
    </row>
    <row r="940" spans="15:16" ht="13" x14ac:dyDescent="0.15">
      <c r="O940" s="1"/>
      <c r="P940" s="1"/>
    </row>
    <row r="941" spans="15:16" ht="13" x14ac:dyDescent="0.15">
      <c r="O941" s="1"/>
      <c r="P941" s="1"/>
    </row>
    <row r="942" spans="15:16" ht="13" x14ac:dyDescent="0.15">
      <c r="O942" s="1"/>
      <c r="P942" s="1"/>
    </row>
    <row r="943" spans="15:16" ht="13" x14ac:dyDescent="0.15">
      <c r="O943" s="1"/>
      <c r="P943" s="1"/>
    </row>
    <row r="944" spans="15:16" ht="13" x14ac:dyDescent="0.15">
      <c r="O944" s="1"/>
      <c r="P944" s="1"/>
    </row>
    <row r="945" spans="15:16" ht="13" x14ac:dyDescent="0.15">
      <c r="O945" s="1"/>
      <c r="P945" s="1"/>
    </row>
    <row r="946" spans="15:16" ht="13" x14ac:dyDescent="0.15">
      <c r="O946" s="1"/>
      <c r="P946" s="1"/>
    </row>
    <row r="947" spans="15:16" ht="13" x14ac:dyDescent="0.15">
      <c r="O947" s="1"/>
      <c r="P947" s="1"/>
    </row>
    <row r="948" spans="15:16" ht="13" x14ac:dyDescent="0.15">
      <c r="O948" s="1"/>
      <c r="P948" s="1"/>
    </row>
    <row r="949" spans="15:16" ht="13" x14ac:dyDescent="0.15">
      <c r="O949" s="1"/>
      <c r="P949" s="1"/>
    </row>
    <row r="950" spans="15:16" ht="13" x14ac:dyDescent="0.15">
      <c r="O950" s="1"/>
      <c r="P950" s="1"/>
    </row>
    <row r="951" spans="15:16" ht="13" x14ac:dyDescent="0.15">
      <c r="O951" s="1"/>
      <c r="P951" s="1"/>
    </row>
    <row r="952" spans="15:16" ht="13" x14ac:dyDescent="0.15">
      <c r="O952" s="1"/>
      <c r="P952" s="1"/>
    </row>
    <row r="953" spans="15:16" ht="13" x14ac:dyDescent="0.15">
      <c r="O953" s="1"/>
      <c r="P953" s="1"/>
    </row>
    <row r="954" spans="15:16" ht="13" x14ac:dyDescent="0.15">
      <c r="O954" s="1"/>
      <c r="P954" s="1"/>
    </row>
    <row r="955" spans="15:16" ht="13" x14ac:dyDescent="0.15">
      <c r="O955" s="1"/>
      <c r="P955" s="1"/>
    </row>
    <row r="956" spans="15:16" ht="13" x14ac:dyDescent="0.15">
      <c r="O956" s="1"/>
      <c r="P956" s="1"/>
    </row>
    <row r="957" spans="15:16" ht="13" x14ac:dyDescent="0.15">
      <c r="O957" s="1"/>
      <c r="P957" s="1"/>
    </row>
    <row r="958" spans="15:16" ht="13" x14ac:dyDescent="0.15">
      <c r="O958" s="1"/>
      <c r="P958" s="1"/>
    </row>
    <row r="959" spans="15:16" ht="13" x14ac:dyDescent="0.15">
      <c r="O959" s="1"/>
      <c r="P959" s="1"/>
    </row>
    <row r="960" spans="15:16" ht="13" x14ac:dyDescent="0.15">
      <c r="O960" s="1"/>
      <c r="P960" s="1"/>
    </row>
    <row r="961" spans="15:16" ht="13" x14ac:dyDescent="0.15">
      <c r="O961" s="1"/>
      <c r="P961" s="1"/>
    </row>
    <row r="962" spans="15:16" ht="13" x14ac:dyDescent="0.15">
      <c r="O962" s="1"/>
      <c r="P962" s="1"/>
    </row>
    <row r="963" spans="15:16" ht="13" x14ac:dyDescent="0.15">
      <c r="O963" s="1"/>
      <c r="P963" s="1"/>
    </row>
    <row r="964" spans="15:16" ht="13" x14ac:dyDescent="0.15">
      <c r="O964" s="1"/>
      <c r="P964" s="1"/>
    </row>
    <row r="965" spans="15:16" ht="13" x14ac:dyDescent="0.15">
      <c r="O965" s="1"/>
      <c r="P965" s="1"/>
    </row>
    <row r="966" spans="15:16" ht="13" x14ac:dyDescent="0.15">
      <c r="O966" s="1"/>
      <c r="P966" s="1"/>
    </row>
    <row r="967" spans="15:16" ht="13" x14ac:dyDescent="0.15">
      <c r="O967" s="1"/>
      <c r="P967" s="1"/>
    </row>
    <row r="968" spans="15:16" ht="13" x14ac:dyDescent="0.15">
      <c r="O968" s="1"/>
      <c r="P968" s="1"/>
    </row>
    <row r="969" spans="15:16" ht="13" x14ac:dyDescent="0.15">
      <c r="O969" s="1"/>
      <c r="P969" s="1"/>
    </row>
    <row r="970" spans="15:16" ht="13" x14ac:dyDescent="0.15">
      <c r="O970" s="1"/>
      <c r="P970" s="1"/>
    </row>
    <row r="971" spans="15:16" ht="13" x14ac:dyDescent="0.15">
      <c r="O971" s="1"/>
      <c r="P971" s="1"/>
    </row>
    <row r="972" spans="15:16" ht="13" x14ac:dyDescent="0.15">
      <c r="O972" s="1"/>
      <c r="P972" s="1"/>
    </row>
    <row r="973" spans="15:16" ht="13" x14ac:dyDescent="0.15">
      <c r="O973" s="1"/>
      <c r="P973" s="1"/>
    </row>
    <row r="974" spans="15:16" ht="13" x14ac:dyDescent="0.15">
      <c r="O974" s="1"/>
      <c r="P974" s="1"/>
    </row>
    <row r="975" spans="15:16" ht="13" x14ac:dyDescent="0.15">
      <c r="O975" s="1"/>
      <c r="P975" s="1"/>
    </row>
    <row r="976" spans="15:16" ht="13" x14ac:dyDescent="0.15">
      <c r="O976" s="1"/>
      <c r="P976" s="1"/>
    </row>
    <row r="977" spans="15:16" ht="13" x14ac:dyDescent="0.15">
      <c r="O977" s="1"/>
      <c r="P977" s="1"/>
    </row>
    <row r="978" spans="15:16" ht="13" x14ac:dyDescent="0.15">
      <c r="O978" s="1"/>
      <c r="P978" s="1"/>
    </row>
    <row r="979" spans="15:16" ht="13" x14ac:dyDescent="0.15">
      <c r="O979" s="1"/>
      <c r="P979" s="1"/>
    </row>
    <row r="980" spans="15:16" ht="13" x14ac:dyDescent="0.15">
      <c r="O980" s="1"/>
      <c r="P980" s="1"/>
    </row>
    <row r="981" spans="15:16" ht="13" x14ac:dyDescent="0.15">
      <c r="O981" s="1"/>
      <c r="P981" s="1"/>
    </row>
    <row r="982" spans="15:16" ht="13" x14ac:dyDescent="0.15">
      <c r="O982" s="1"/>
      <c r="P982" s="1"/>
    </row>
    <row r="983" spans="15:16" ht="13" x14ac:dyDescent="0.15">
      <c r="O983" s="1"/>
      <c r="P983" s="1"/>
    </row>
    <row r="984" spans="15:16" ht="13" x14ac:dyDescent="0.15">
      <c r="O984" s="1"/>
      <c r="P984" s="1"/>
    </row>
    <row r="985" spans="15:16" ht="13" x14ac:dyDescent="0.15">
      <c r="O985" s="1"/>
      <c r="P985" s="1"/>
    </row>
    <row r="986" spans="15:16" ht="13" x14ac:dyDescent="0.15">
      <c r="O986" s="1"/>
      <c r="P986" s="1"/>
    </row>
    <row r="987" spans="15:16" ht="13" x14ac:dyDescent="0.15">
      <c r="O987" s="1"/>
      <c r="P987" s="1"/>
    </row>
    <row r="988" spans="15:16" ht="13" x14ac:dyDescent="0.15">
      <c r="O988" s="1"/>
      <c r="P988" s="1"/>
    </row>
    <row r="989" spans="15:16" ht="13" x14ac:dyDescent="0.15">
      <c r="O989" s="1"/>
      <c r="P989" s="1"/>
    </row>
    <row r="990" spans="15:16" ht="13" x14ac:dyDescent="0.15">
      <c r="O990" s="1"/>
      <c r="P990" s="1"/>
    </row>
    <row r="991" spans="15:16" ht="13" x14ac:dyDescent="0.15">
      <c r="O991" s="1"/>
      <c r="P991" s="1"/>
    </row>
    <row r="992" spans="15:16" ht="13" x14ac:dyDescent="0.15">
      <c r="O992" s="1"/>
      <c r="P992" s="1"/>
    </row>
    <row r="993" spans="15:16" ht="13" x14ac:dyDescent="0.15">
      <c r="O993" s="1"/>
      <c r="P993" s="1"/>
    </row>
    <row r="994" spans="15:16" ht="13" x14ac:dyDescent="0.15">
      <c r="O994" s="1"/>
      <c r="P994" s="1"/>
    </row>
    <row r="995" spans="15:16" ht="13" x14ac:dyDescent="0.15">
      <c r="O995" s="1"/>
      <c r="P995" s="1"/>
    </row>
    <row r="996" spans="15:16" ht="13" x14ac:dyDescent="0.15">
      <c r="O996" s="1"/>
      <c r="P996" s="1"/>
    </row>
  </sheetData>
  <conditionalFormatting sqref="A1:AD1 D7:W7">
    <cfRule type="notContainsBlanks" dxfId="8" priority="1">
      <formula>LEN(TRIM(A1))&gt;0</formula>
    </cfRule>
  </conditionalFormatting>
  <conditionalFormatting sqref="A7:AD7">
    <cfRule type="colorScale" priority="11">
      <colorScale>
        <cfvo type="min"/>
        <cfvo type="max"/>
        <color rgb="FFFFFFFF"/>
        <color rgb="FF57BB8A"/>
      </colorScale>
    </cfRule>
  </conditionalFormatting>
  <printOptions horizontalCentered="1"/>
  <pageMargins left="0.25" right="0.25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G998"/>
  <sheetViews>
    <sheetView workbookViewId="0">
      <selection activeCell="G52" sqref="G52"/>
    </sheetView>
  </sheetViews>
  <sheetFormatPr baseColWidth="10" defaultColWidth="12.6640625" defaultRowHeight="15.75" customHeight="1" x14ac:dyDescent="0.15"/>
  <cols>
    <col min="1" max="1" width="5.5" customWidth="1"/>
    <col min="2" max="2" width="24" customWidth="1"/>
    <col min="3" max="3" width="12.6640625" hidden="1"/>
    <col min="4" max="15" width="11.6640625" customWidth="1"/>
    <col min="16" max="16" width="12.1640625" customWidth="1"/>
    <col min="17" max="17" width="14.1640625" customWidth="1"/>
    <col min="18" max="26" width="4.83203125" hidden="1" customWidth="1"/>
    <col min="27" max="28" width="10.33203125" hidden="1" customWidth="1"/>
    <col min="29" max="31" width="12.6640625" hidden="1"/>
  </cols>
  <sheetData>
    <row r="1" spans="1:31" ht="13" x14ac:dyDescent="0.15">
      <c r="A1" s="2" t="s">
        <v>0</v>
      </c>
      <c r="B1" s="2" t="s">
        <v>1</v>
      </c>
      <c r="C1" s="2" t="s">
        <v>2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  <c r="I1" s="2" t="s">
        <v>45</v>
      </c>
      <c r="J1" s="2" t="s">
        <v>46</v>
      </c>
      <c r="K1" s="2" t="s">
        <v>47</v>
      </c>
      <c r="L1" s="2" t="s">
        <v>17</v>
      </c>
      <c r="M1" s="2" t="s">
        <v>19</v>
      </c>
      <c r="N1" s="2" t="s">
        <v>20</v>
      </c>
      <c r="O1" s="2" t="s">
        <v>21</v>
      </c>
      <c r="P1" s="3" t="s">
        <v>14</v>
      </c>
      <c r="Q1" s="3" t="s">
        <v>48</v>
      </c>
      <c r="R1" s="4" t="s">
        <v>16</v>
      </c>
      <c r="S1" s="2" t="s">
        <v>17</v>
      </c>
      <c r="T1" s="5" t="s">
        <v>18</v>
      </c>
      <c r="U1" s="4" t="s">
        <v>16</v>
      </c>
      <c r="V1" s="2" t="s">
        <v>19</v>
      </c>
      <c r="W1" s="5"/>
      <c r="X1" s="4" t="s">
        <v>16</v>
      </c>
      <c r="Y1" s="2" t="s">
        <v>20</v>
      </c>
      <c r="Z1" s="5"/>
      <c r="AA1" s="4" t="s">
        <v>16</v>
      </c>
      <c r="AB1" s="2" t="s">
        <v>21</v>
      </c>
    </row>
    <row r="2" spans="1:31" ht="14" x14ac:dyDescent="0.2">
      <c r="A2" s="6">
        <v>1</v>
      </c>
      <c r="B2" s="7" t="s">
        <v>22</v>
      </c>
      <c r="C2" s="8">
        <v>5</v>
      </c>
      <c r="D2" s="9">
        <v>811</v>
      </c>
      <c r="E2" s="9">
        <v>1510</v>
      </c>
      <c r="F2" s="9">
        <v>1782</v>
      </c>
      <c r="G2" s="9">
        <v>2227</v>
      </c>
      <c r="H2" s="9">
        <v>6837</v>
      </c>
      <c r="I2" s="9">
        <v>9279</v>
      </c>
      <c r="J2" s="9">
        <v>7114</v>
      </c>
      <c r="K2" s="9">
        <v>4452</v>
      </c>
      <c r="L2" s="9">
        <f t="shared" ref="L2:L5" si="0">R2+S2</f>
        <v>3868</v>
      </c>
      <c r="M2" s="9">
        <f t="shared" ref="M2:M5" si="1">U2+V2</f>
        <v>4279</v>
      </c>
      <c r="N2" s="9">
        <f t="shared" ref="N2:N5" si="2">X2+Y2</f>
        <v>6120</v>
      </c>
      <c r="O2" s="9">
        <f t="shared" ref="O2:O5" si="3">AA2+AB2</f>
        <v>5744</v>
      </c>
      <c r="P2" s="10">
        <f>SUM(D2:O2)</f>
        <v>54023</v>
      </c>
      <c r="Q2" s="10">
        <f>AVERAGE(D2:O2)</f>
        <v>4501.916666666667</v>
      </c>
      <c r="R2" s="4">
        <v>1452</v>
      </c>
      <c r="S2" s="11">
        <v>2416</v>
      </c>
      <c r="T2" s="12">
        <f t="shared" ref="T2:T3" si="4">S2/R2</f>
        <v>1.6639118457300275</v>
      </c>
      <c r="U2" s="4">
        <v>1116</v>
      </c>
      <c r="V2" s="4">
        <v>3163</v>
      </c>
      <c r="W2" s="12">
        <f t="shared" ref="W2:W3" si="5">V2/U2</f>
        <v>2.8342293906810037</v>
      </c>
      <c r="X2" s="4">
        <v>1824</v>
      </c>
      <c r="Y2" s="4">
        <v>4296</v>
      </c>
      <c r="Z2" s="12">
        <f t="shared" ref="Z2:Z3" si="6">Y2/X2</f>
        <v>2.3552631578947367</v>
      </c>
      <c r="AA2" s="4">
        <v>1328</v>
      </c>
      <c r="AB2" s="4">
        <v>4416</v>
      </c>
      <c r="AC2" s="12">
        <f t="shared" ref="AC2:AC3" si="7">AB2/AA2</f>
        <v>3.3253012048192772</v>
      </c>
    </row>
    <row r="3" spans="1:31" ht="14" x14ac:dyDescent="0.2">
      <c r="A3" s="6">
        <v>2</v>
      </c>
      <c r="B3" s="7" t="s">
        <v>23</v>
      </c>
      <c r="C3" s="8">
        <v>2</v>
      </c>
      <c r="D3" s="9">
        <v>590</v>
      </c>
      <c r="E3" s="9">
        <v>612</v>
      </c>
      <c r="F3" s="9">
        <v>493</v>
      </c>
      <c r="G3" s="9">
        <v>712</v>
      </c>
      <c r="H3" s="9">
        <v>2405</v>
      </c>
      <c r="I3" s="9">
        <v>3261</v>
      </c>
      <c r="J3" s="9">
        <v>2578</v>
      </c>
      <c r="K3" s="9">
        <v>1469</v>
      </c>
      <c r="L3" s="9">
        <f t="shared" si="0"/>
        <v>1910</v>
      </c>
      <c r="M3" s="9">
        <f t="shared" si="1"/>
        <v>2102</v>
      </c>
      <c r="N3" s="9">
        <f t="shared" si="2"/>
        <v>5078</v>
      </c>
      <c r="O3" s="9">
        <f t="shared" si="3"/>
        <v>3909</v>
      </c>
      <c r="P3" s="10">
        <f>SUM(D3:O3)</f>
        <v>25119</v>
      </c>
      <c r="Q3" s="10">
        <f>AVERAGE(D3:O3)</f>
        <v>2093.25</v>
      </c>
      <c r="R3" s="4">
        <v>236</v>
      </c>
      <c r="S3" s="11">
        <v>1674</v>
      </c>
      <c r="T3" s="12">
        <f t="shared" si="4"/>
        <v>7.093220338983051</v>
      </c>
      <c r="U3" s="4">
        <v>157</v>
      </c>
      <c r="V3" s="4">
        <v>1945</v>
      </c>
      <c r="W3" s="12">
        <f t="shared" si="5"/>
        <v>12.388535031847134</v>
      </c>
      <c r="X3" s="4">
        <v>543</v>
      </c>
      <c r="Y3" s="4">
        <v>4535</v>
      </c>
      <c r="Z3" s="12">
        <f t="shared" si="6"/>
        <v>8.3517495395948433</v>
      </c>
      <c r="AA3" s="4">
        <v>280</v>
      </c>
      <c r="AB3" s="4">
        <v>3629</v>
      </c>
      <c r="AC3" s="12">
        <f t="shared" si="7"/>
        <v>12.960714285714285</v>
      </c>
    </row>
    <row r="4" spans="1:31" ht="14" x14ac:dyDescent="0.2">
      <c r="A4" s="6">
        <v>3</v>
      </c>
      <c r="B4" s="7" t="s">
        <v>24</v>
      </c>
      <c r="C4" s="8">
        <v>20</v>
      </c>
      <c r="D4" s="9">
        <v>10</v>
      </c>
      <c r="E4" s="9">
        <v>1</v>
      </c>
      <c r="F4" s="9">
        <v>0</v>
      </c>
      <c r="G4" s="9">
        <v>2</v>
      </c>
      <c r="H4" s="9">
        <v>7</v>
      </c>
      <c r="I4" s="9">
        <v>10</v>
      </c>
      <c r="J4" s="9">
        <v>26</v>
      </c>
      <c r="K4" s="9">
        <v>20</v>
      </c>
      <c r="L4" s="9">
        <f t="shared" si="0"/>
        <v>30</v>
      </c>
      <c r="M4" s="9">
        <f t="shared" si="1"/>
        <v>146</v>
      </c>
      <c r="N4" s="9">
        <f t="shared" si="2"/>
        <v>211</v>
      </c>
      <c r="O4" s="9">
        <f t="shared" si="3"/>
        <v>219</v>
      </c>
      <c r="P4" s="10">
        <f>SUM(D4:O4)</f>
        <v>682</v>
      </c>
      <c r="Q4" s="10">
        <f>AVERAGE(D4:O4)</f>
        <v>56.833333333333336</v>
      </c>
      <c r="S4" s="11">
        <v>30</v>
      </c>
      <c r="T4" s="4"/>
      <c r="V4" s="4">
        <v>146</v>
      </c>
      <c r="W4" s="4"/>
      <c r="Y4" s="4">
        <v>211</v>
      </c>
      <c r="Z4" s="4"/>
      <c r="AA4" s="4">
        <v>2</v>
      </c>
      <c r="AB4" s="4">
        <v>217</v>
      </c>
    </row>
    <row r="5" spans="1:31" ht="13" x14ac:dyDescent="0.15">
      <c r="A5" s="6">
        <v>4</v>
      </c>
      <c r="B5" s="13" t="s">
        <v>25</v>
      </c>
      <c r="C5" s="8">
        <v>2</v>
      </c>
      <c r="D5" s="9">
        <v>0</v>
      </c>
      <c r="E5" s="9">
        <v>4</v>
      </c>
      <c r="F5" s="9">
        <v>0</v>
      </c>
      <c r="G5" s="9">
        <v>1</v>
      </c>
      <c r="H5" s="9"/>
      <c r="I5" s="9">
        <v>0</v>
      </c>
      <c r="J5" s="9">
        <v>0</v>
      </c>
      <c r="K5" s="9">
        <v>19</v>
      </c>
      <c r="L5" s="9">
        <f t="shared" si="0"/>
        <v>33</v>
      </c>
      <c r="M5" s="9">
        <f t="shared" si="1"/>
        <v>59</v>
      </c>
      <c r="N5" s="9">
        <f t="shared" si="2"/>
        <v>73</v>
      </c>
      <c r="O5" s="9">
        <f t="shared" si="3"/>
        <v>92</v>
      </c>
      <c r="P5" s="10">
        <f>SUM(D5:O5)</f>
        <v>281</v>
      </c>
      <c r="Q5" s="10">
        <f>AVERAGE(D5:O5)</f>
        <v>25.545454545454547</v>
      </c>
      <c r="S5" s="11">
        <v>33</v>
      </c>
      <c r="T5" s="4"/>
      <c r="V5" s="4">
        <v>59</v>
      </c>
      <c r="W5" s="4"/>
      <c r="Y5" s="4">
        <v>73</v>
      </c>
      <c r="Z5" s="4"/>
      <c r="AB5" s="4">
        <v>92</v>
      </c>
    </row>
    <row r="6" spans="1:31" ht="14" x14ac:dyDescent="0.2">
      <c r="A6" s="14" t="s">
        <v>26</v>
      </c>
      <c r="B6" s="15" t="s">
        <v>27</v>
      </c>
      <c r="C6" s="16"/>
      <c r="D6" s="17">
        <f t="shared" ref="D6:O6" si="8">SUM(D2:D5)</f>
        <v>1411</v>
      </c>
      <c r="E6" s="17">
        <f t="shared" si="8"/>
        <v>2127</v>
      </c>
      <c r="F6" s="17">
        <f t="shared" si="8"/>
        <v>2275</v>
      </c>
      <c r="G6" s="17">
        <f t="shared" si="8"/>
        <v>2942</v>
      </c>
      <c r="H6" s="17">
        <f t="shared" si="8"/>
        <v>9249</v>
      </c>
      <c r="I6" s="17">
        <f t="shared" si="8"/>
        <v>12550</v>
      </c>
      <c r="J6" s="17">
        <f t="shared" si="8"/>
        <v>9718</v>
      </c>
      <c r="K6" s="17">
        <f t="shared" si="8"/>
        <v>5960</v>
      </c>
      <c r="L6" s="17">
        <f t="shared" si="8"/>
        <v>5841</v>
      </c>
      <c r="M6" s="17">
        <f t="shared" si="8"/>
        <v>6586</v>
      </c>
      <c r="N6" s="17">
        <f t="shared" si="8"/>
        <v>11482</v>
      </c>
      <c r="O6" s="17">
        <f t="shared" si="8"/>
        <v>9964</v>
      </c>
      <c r="P6" s="18">
        <f>SUM(D6:O6)</f>
        <v>80105</v>
      </c>
      <c r="Q6" s="18">
        <f>AVERAGE(D6:O6)</f>
        <v>6675.416666666667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14" x14ac:dyDescent="0.2">
      <c r="A7" s="14" t="s">
        <v>28</v>
      </c>
      <c r="B7" s="15" t="s">
        <v>29</v>
      </c>
      <c r="C7" s="16"/>
      <c r="D7" s="17">
        <f t="shared" ref="D7:K7" si="9">D8</f>
        <v>6040</v>
      </c>
      <c r="E7" s="17">
        <f t="shared" si="9"/>
        <v>8850</v>
      </c>
      <c r="F7" s="17">
        <f t="shared" si="9"/>
        <v>9890</v>
      </c>
      <c r="G7" s="17">
        <f t="shared" si="9"/>
        <v>14850</v>
      </c>
      <c r="H7" s="17">
        <f t="shared" si="9"/>
        <v>41610</v>
      </c>
      <c r="I7" s="17">
        <f t="shared" si="9"/>
        <v>62496</v>
      </c>
      <c r="J7" s="17">
        <f t="shared" si="9"/>
        <v>43824</v>
      </c>
      <c r="K7" s="17">
        <f t="shared" si="9"/>
        <v>25855</v>
      </c>
      <c r="L7" s="17">
        <f t="shared" ref="L7:O7" si="10">($C2*L2)+($C3*L3)+($C4*L4)+($C5*L5)</f>
        <v>23826</v>
      </c>
      <c r="M7" s="17">
        <f t="shared" si="10"/>
        <v>28637</v>
      </c>
      <c r="N7" s="17">
        <f t="shared" si="10"/>
        <v>45122</v>
      </c>
      <c r="O7" s="17">
        <f t="shared" si="10"/>
        <v>41102</v>
      </c>
      <c r="P7" s="18">
        <f>SUM(D7:O7)</f>
        <v>352102</v>
      </c>
      <c r="Q7" s="18">
        <f>AVERAGE(D7:O7)</f>
        <v>29341.833333333332</v>
      </c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>
        <f>SUM(D7:O7)</f>
        <v>352102</v>
      </c>
      <c r="AD7" s="19"/>
      <c r="AE7" s="19"/>
    </row>
    <row r="8" spans="1:31" ht="14" x14ac:dyDescent="0.2">
      <c r="B8" s="4" t="s">
        <v>49</v>
      </c>
      <c r="D8" s="20">
        <v>6040</v>
      </c>
      <c r="E8" s="20">
        <v>8850</v>
      </c>
      <c r="F8" s="20">
        <v>9890</v>
      </c>
      <c r="G8" s="20">
        <v>14850</v>
      </c>
      <c r="H8" s="20">
        <v>41610</v>
      </c>
      <c r="I8" s="20">
        <v>62496</v>
      </c>
      <c r="J8" s="20">
        <v>43824</v>
      </c>
      <c r="K8" s="20">
        <v>25855</v>
      </c>
      <c r="P8" s="1"/>
      <c r="Q8" s="1"/>
    </row>
    <row r="9" spans="1:31" ht="14" hidden="1" x14ac:dyDescent="0.2">
      <c r="C9" s="21"/>
      <c r="D9" s="21"/>
      <c r="H9" s="21"/>
      <c r="K9" s="4" t="s">
        <v>32</v>
      </c>
      <c r="L9" s="22">
        <f t="shared" ref="L9:O9" si="11">(L7/K7)*100%</f>
        <v>0.92152388319473988</v>
      </c>
      <c r="M9" s="22">
        <f t="shared" si="11"/>
        <v>1.2019222697893057</v>
      </c>
      <c r="N9" s="22">
        <f t="shared" si="11"/>
        <v>1.5756538743583477</v>
      </c>
      <c r="O9" s="22">
        <f t="shared" si="11"/>
        <v>0.9109082044235628</v>
      </c>
      <c r="P9" s="1"/>
      <c r="Q9" s="1"/>
    </row>
    <row r="10" spans="1:31" ht="14" hidden="1" x14ac:dyDescent="0.2">
      <c r="C10" s="21"/>
      <c r="D10" s="21"/>
      <c r="K10" s="4" t="s">
        <v>33</v>
      </c>
      <c r="L10" s="22">
        <f t="shared" ref="L10:O10" si="12">(L6/K6)*100%</f>
        <v>0.98003355704697992</v>
      </c>
      <c r="M10" s="22">
        <f t="shared" si="12"/>
        <v>1.1275466529703817</v>
      </c>
      <c r="N10" s="22">
        <f t="shared" si="12"/>
        <v>1.7433950804737322</v>
      </c>
      <c r="O10" s="22">
        <f t="shared" si="12"/>
        <v>0.86779306740985895</v>
      </c>
      <c r="P10" s="1"/>
      <c r="Q10" s="1"/>
      <c r="S10" s="4">
        <f>L2*5</f>
        <v>19340</v>
      </c>
    </row>
    <row r="11" spans="1:31" ht="14" hidden="1" x14ac:dyDescent="0.2">
      <c r="C11" s="21"/>
      <c r="D11" s="21"/>
      <c r="P11" s="1"/>
      <c r="Q11" s="1"/>
      <c r="S11" s="4">
        <f>L3*2</f>
        <v>3820</v>
      </c>
    </row>
    <row r="12" spans="1:31" ht="14" x14ac:dyDescent="0.2">
      <c r="C12" s="21"/>
      <c r="D12" s="73"/>
      <c r="P12" s="1"/>
      <c r="Q12" s="1"/>
      <c r="S12" s="4">
        <f>L4*20</f>
        <v>600</v>
      </c>
    </row>
    <row r="13" spans="1:31" ht="14" x14ac:dyDescent="0.2">
      <c r="B13" s="24" t="s">
        <v>34</v>
      </c>
      <c r="C13" s="21"/>
      <c r="D13" s="73"/>
      <c r="P13" s="1"/>
      <c r="Q13" s="1"/>
      <c r="S13" s="4">
        <f>L5*2</f>
        <v>66</v>
      </c>
    </row>
    <row r="14" spans="1:31" ht="14" x14ac:dyDescent="0.2">
      <c r="B14" s="4" t="s">
        <v>35</v>
      </c>
      <c r="C14" s="23"/>
      <c r="D14" s="73"/>
      <c r="P14" s="1"/>
      <c r="Q14" s="1"/>
      <c r="S14" s="4">
        <f>SUM(S9:S13)</f>
        <v>23826</v>
      </c>
    </row>
    <row r="15" spans="1:31" ht="14" x14ac:dyDescent="0.2">
      <c r="B15" s="4" t="s">
        <v>36</v>
      </c>
      <c r="D15" s="73"/>
      <c r="P15" s="1"/>
      <c r="Q15" s="1"/>
    </row>
    <row r="16" spans="1:31" ht="14" x14ac:dyDescent="0.2">
      <c r="B16" s="4" t="s">
        <v>37</v>
      </c>
      <c r="D16" s="73"/>
      <c r="P16" s="1"/>
      <c r="Q16" s="1"/>
    </row>
    <row r="17" spans="2:20" ht="14" x14ac:dyDescent="0.2">
      <c r="B17" s="4" t="s">
        <v>38</v>
      </c>
      <c r="D17" s="73"/>
      <c r="P17" s="1"/>
      <c r="Q17" s="1"/>
    </row>
    <row r="18" spans="2:20" ht="13" x14ac:dyDescent="0.15">
      <c r="B18" s="4" t="s">
        <v>39</v>
      </c>
      <c r="D18" s="74"/>
      <c r="P18" s="1"/>
      <c r="Q18" s="1"/>
    </row>
    <row r="19" spans="2:20" ht="13" x14ac:dyDescent="0.15">
      <c r="P19" s="1"/>
      <c r="Q19" s="1"/>
    </row>
    <row r="20" spans="2:20" ht="13" x14ac:dyDescent="0.15">
      <c r="P20" s="1"/>
      <c r="Q20" s="1"/>
    </row>
    <row r="21" spans="2:20" ht="13" x14ac:dyDescent="0.15">
      <c r="P21" s="1"/>
      <c r="Q21" s="1"/>
    </row>
    <row r="22" spans="2:20" ht="13" x14ac:dyDescent="0.15">
      <c r="P22" s="1"/>
      <c r="Q22" s="1"/>
    </row>
    <row r="23" spans="2:20" ht="13" x14ac:dyDescent="0.15">
      <c r="P23" s="1"/>
      <c r="Q23" s="1"/>
      <c r="S23" s="4"/>
      <c r="T23" s="4"/>
    </row>
    <row r="24" spans="2:20" ht="13" x14ac:dyDescent="0.15">
      <c r="P24" s="1"/>
      <c r="Q24" s="1"/>
    </row>
    <row r="25" spans="2:20" ht="13" x14ac:dyDescent="0.15">
      <c r="P25" s="1"/>
      <c r="Q25" s="1"/>
    </row>
    <row r="26" spans="2:20" ht="13" x14ac:dyDescent="0.15">
      <c r="P26" s="1"/>
      <c r="Q26" s="1"/>
    </row>
    <row r="27" spans="2:20" ht="13" x14ac:dyDescent="0.15">
      <c r="P27" s="1"/>
      <c r="Q27" s="1"/>
    </row>
    <row r="28" spans="2:20" ht="13" x14ac:dyDescent="0.15">
      <c r="P28" s="1"/>
      <c r="Q28" s="1"/>
    </row>
    <row r="29" spans="2:20" ht="13" x14ac:dyDescent="0.15">
      <c r="P29" s="1"/>
      <c r="Q29" s="1"/>
    </row>
    <row r="30" spans="2:20" ht="13" x14ac:dyDescent="0.15">
      <c r="P30" s="1"/>
      <c r="Q30" s="1"/>
    </row>
    <row r="31" spans="2:20" ht="13" x14ac:dyDescent="0.15">
      <c r="P31" s="1"/>
      <c r="Q31" s="1"/>
    </row>
    <row r="32" spans="2:20" ht="13" x14ac:dyDescent="0.15">
      <c r="P32" s="1"/>
      <c r="Q32" s="1"/>
    </row>
    <row r="33" spans="16:17" ht="13" x14ac:dyDescent="0.15">
      <c r="P33" s="1"/>
      <c r="Q33" s="1"/>
    </row>
    <row r="34" spans="16:17" ht="13" x14ac:dyDescent="0.15">
      <c r="P34" s="1"/>
      <c r="Q34" s="1"/>
    </row>
    <row r="35" spans="16:17" ht="13" x14ac:dyDescent="0.15">
      <c r="P35" s="1"/>
      <c r="Q35" s="1"/>
    </row>
    <row r="36" spans="16:17" ht="13" x14ac:dyDescent="0.15">
      <c r="P36" s="1"/>
      <c r="Q36" s="1"/>
    </row>
    <row r="37" spans="16:17" ht="13" x14ac:dyDescent="0.15">
      <c r="P37" s="1"/>
      <c r="Q37" s="1"/>
    </row>
    <row r="38" spans="16:17" ht="13" x14ac:dyDescent="0.15">
      <c r="P38" s="1"/>
      <c r="Q38" s="1"/>
    </row>
    <row r="39" spans="16:17" ht="13" x14ac:dyDescent="0.15">
      <c r="P39" s="1"/>
      <c r="Q39" s="1"/>
    </row>
    <row r="40" spans="16:17" ht="13" x14ac:dyDescent="0.15">
      <c r="P40" s="1"/>
      <c r="Q40" s="1"/>
    </row>
    <row r="41" spans="16:17" ht="13" x14ac:dyDescent="0.15">
      <c r="P41" s="1"/>
      <c r="Q41" s="1"/>
    </row>
    <row r="42" spans="16:17" ht="13" x14ac:dyDescent="0.15">
      <c r="P42" s="1"/>
      <c r="Q42" s="1"/>
    </row>
    <row r="43" spans="16:17" ht="13" x14ac:dyDescent="0.15">
      <c r="P43" s="1"/>
      <c r="Q43" s="1"/>
    </row>
    <row r="44" spans="16:17" ht="13" x14ac:dyDescent="0.15">
      <c r="P44" s="1"/>
      <c r="Q44" s="1"/>
    </row>
    <row r="45" spans="16:17" ht="13" x14ac:dyDescent="0.15">
      <c r="P45" s="1"/>
      <c r="Q45" s="1"/>
    </row>
    <row r="46" spans="16:17" ht="13" x14ac:dyDescent="0.15">
      <c r="P46" s="1"/>
      <c r="Q46" s="1"/>
    </row>
    <row r="47" spans="16:17" ht="13" x14ac:dyDescent="0.15">
      <c r="P47" s="1"/>
      <c r="Q47" s="1"/>
    </row>
    <row r="48" spans="16:17" ht="13" x14ac:dyDescent="0.15">
      <c r="P48" s="1"/>
      <c r="Q48" s="1"/>
    </row>
    <row r="49" spans="16:17" ht="13" x14ac:dyDescent="0.15">
      <c r="P49" s="1"/>
      <c r="Q49" s="1"/>
    </row>
    <row r="50" spans="16:17" ht="13" x14ac:dyDescent="0.15">
      <c r="P50" s="1"/>
      <c r="Q50" s="1"/>
    </row>
    <row r="51" spans="16:17" ht="13" x14ac:dyDescent="0.15">
      <c r="P51" s="1"/>
      <c r="Q51" s="1"/>
    </row>
    <row r="52" spans="16:17" ht="13" x14ac:dyDescent="0.15">
      <c r="P52" s="1"/>
      <c r="Q52" s="1"/>
    </row>
    <row r="53" spans="16:17" ht="13" x14ac:dyDescent="0.15">
      <c r="P53" s="1"/>
      <c r="Q53" s="1"/>
    </row>
    <row r="54" spans="16:17" ht="13" x14ac:dyDescent="0.15">
      <c r="P54" s="1"/>
      <c r="Q54" s="1"/>
    </row>
    <row r="55" spans="16:17" ht="13" x14ac:dyDescent="0.15">
      <c r="P55" s="1"/>
      <c r="Q55" s="1"/>
    </row>
    <row r="56" spans="16:17" ht="13" x14ac:dyDescent="0.15">
      <c r="P56" s="1"/>
      <c r="Q56" s="1"/>
    </row>
    <row r="57" spans="16:17" ht="13" x14ac:dyDescent="0.15">
      <c r="P57" s="1"/>
      <c r="Q57" s="1"/>
    </row>
    <row r="58" spans="16:17" ht="13" x14ac:dyDescent="0.15">
      <c r="P58" s="1"/>
      <c r="Q58" s="1"/>
    </row>
    <row r="59" spans="16:17" ht="13" x14ac:dyDescent="0.15">
      <c r="P59" s="1"/>
      <c r="Q59" s="1"/>
    </row>
    <row r="60" spans="16:17" ht="13" x14ac:dyDescent="0.15">
      <c r="P60" s="1"/>
      <c r="Q60" s="1"/>
    </row>
    <row r="61" spans="16:17" ht="13" x14ac:dyDescent="0.15">
      <c r="P61" s="1"/>
      <c r="Q61" s="1"/>
    </row>
    <row r="62" spans="16:17" ht="13" x14ac:dyDescent="0.15">
      <c r="P62" s="1"/>
      <c r="Q62" s="1"/>
    </row>
    <row r="63" spans="16:17" ht="13" x14ac:dyDescent="0.15">
      <c r="P63" s="1"/>
      <c r="Q63" s="1"/>
    </row>
    <row r="64" spans="16:17" ht="13" x14ac:dyDescent="0.15">
      <c r="P64" s="1"/>
      <c r="Q64" s="1"/>
    </row>
    <row r="65" spans="16:17" ht="13" x14ac:dyDescent="0.15">
      <c r="P65" s="1"/>
      <c r="Q65" s="1"/>
    </row>
    <row r="66" spans="16:17" ht="13" x14ac:dyDescent="0.15">
      <c r="P66" s="1"/>
      <c r="Q66" s="1"/>
    </row>
    <row r="67" spans="16:17" ht="13" x14ac:dyDescent="0.15">
      <c r="P67" s="1"/>
      <c r="Q67" s="1"/>
    </row>
    <row r="68" spans="16:17" ht="13" x14ac:dyDescent="0.15">
      <c r="P68" s="1"/>
      <c r="Q68" s="1"/>
    </row>
    <row r="69" spans="16:17" ht="13" x14ac:dyDescent="0.15">
      <c r="P69" s="1"/>
      <c r="Q69" s="1"/>
    </row>
    <row r="70" spans="16:17" ht="13" x14ac:dyDescent="0.15">
      <c r="P70" s="1"/>
      <c r="Q70" s="1"/>
    </row>
    <row r="71" spans="16:17" ht="13" x14ac:dyDescent="0.15">
      <c r="P71" s="1"/>
      <c r="Q71" s="1"/>
    </row>
    <row r="72" spans="16:17" ht="13" x14ac:dyDescent="0.15">
      <c r="P72" s="1"/>
      <c r="Q72" s="1"/>
    </row>
    <row r="73" spans="16:17" ht="13" x14ac:dyDescent="0.15">
      <c r="P73" s="1"/>
      <c r="Q73" s="1"/>
    </row>
    <row r="74" spans="16:17" ht="13" x14ac:dyDescent="0.15">
      <c r="P74" s="1"/>
      <c r="Q74" s="1"/>
    </row>
    <row r="75" spans="16:17" ht="13" x14ac:dyDescent="0.15">
      <c r="P75" s="1"/>
      <c r="Q75" s="1"/>
    </row>
    <row r="76" spans="16:17" ht="13" x14ac:dyDescent="0.15">
      <c r="P76" s="1"/>
      <c r="Q76" s="1"/>
    </row>
    <row r="77" spans="16:17" ht="13" x14ac:dyDescent="0.15">
      <c r="P77" s="1"/>
      <c r="Q77" s="1"/>
    </row>
    <row r="78" spans="16:17" ht="13" x14ac:dyDescent="0.15">
      <c r="P78" s="1"/>
      <c r="Q78" s="1"/>
    </row>
    <row r="79" spans="16:17" ht="13" x14ac:dyDescent="0.15">
      <c r="P79" s="1"/>
      <c r="Q79" s="1"/>
    </row>
    <row r="80" spans="16:17" ht="13" x14ac:dyDescent="0.15">
      <c r="P80" s="1"/>
      <c r="Q80" s="1"/>
    </row>
    <row r="81" spans="16:17" ht="13" x14ac:dyDescent="0.15">
      <c r="P81" s="1"/>
      <c r="Q81" s="1"/>
    </row>
    <row r="82" spans="16:17" ht="13" x14ac:dyDescent="0.15">
      <c r="P82" s="1"/>
      <c r="Q82" s="1"/>
    </row>
    <row r="83" spans="16:17" ht="13" x14ac:dyDescent="0.15">
      <c r="P83" s="1"/>
      <c r="Q83" s="1"/>
    </row>
    <row r="84" spans="16:17" ht="13" x14ac:dyDescent="0.15">
      <c r="P84" s="1"/>
      <c r="Q84" s="1"/>
    </row>
    <row r="85" spans="16:17" ht="13" x14ac:dyDescent="0.15">
      <c r="P85" s="1"/>
      <c r="Q85" s="1"/>
    </row>
    <row r="86" spans="16:17" ht="13" x14ac:dyDescent="0.15">
      <c r="P86" s="1"/>
      <c r="Q86" s="1"/>
    </row>
    <row r="87" spans="16:17" ht="13" x14ac:dyDescent="0.15">
      <c r="P87" s="1"/>
      <c r="Q87" s="1"/>
    </row>
    <row r="88" spans="16:17" ht="13" x14ac:dyDescent="0.15">
      <c r="P88" s="1"/>
      <c r="Q88" s="1"/>
    </row>
    <row r="89" spans="16:17" ht="13" x14ac:dyDescent="0.15">
      <c r="P89" s="1"/>
      <c r="Q89" s="1"/>
    </row>
    <row r="90" spans="16:17" ht="13" x14ac:dyDescent="0.15">
      <c r="P90" s="1"/>
      <c r="Q90" s="1"/>
    </row>
    <row r="91" spans="16:17" ht="13" x14ac:dyDescent="0.15">
      <c r="P91" s="1"/>
      <c r="Q91" s="1"/>
    </row>
    <row r="92" spans="16:17" ht="13" x14ac:dyDescent="0.15">
      <c r="P92" s="1"/>
      <c r="Q92" s="1"/>
    </row>
    <row r="93" spans="16:17" ht="13" x14ac:dyDescent="0.15">
      <c r="P93" s="1"/>
      <c r="Q93" s="1"/>
    </row>
    <row r="94" spans="16:17" ht="13" x14ac:dyDescent="0.15">
      <c r="P94" s="1"/>
      <c r="Q94" s="1"/>
    </row>
    <row r="95" spans="16:17" ht="13" x14ac:dyDescent="0.15">
      <c r="P95" s="1"/>
      <c r="Q95" s="1"/>
    </row>
    <row r="96" spans="16:17" ht="13" x14ac:dyDescent="0.15">
      <c r="P96" s="1"/>
      <c r="Q96" s="1"/>
    </row>
    <row r="97" spans="16:17" ht="13" x14ac:dyDescent="0.15">
      <c r="P97" s="1"/>
      <c r="Q97" s="1"/>
    </row>
    <row r="98" spans="16:17" ht="13" x14ac:dyDescent="0.15">
      <c r="P98" s="1"/>
      <c r="Q98" s="1"/>
    </row>
    <row r="99" spans="16:17" ht="13" x14ac:dyDescent="0.15">
      <c r="P99" s="1"/>
      <c r="Q99" s="1"/>
    </row>
    <row r="100" spans="16:17" ht="13" x14ac:dyDescent="0.15">
      <c r="P100" s="1"/>
      <c r="Q100" s="1"/>
    </row>
    <row r="101" spans="16:17" ht="13" x14ac:dyDescent="0.15">
      <c r="P101" s="1"/>
      <c r="Q101" s="1"/>
    </row>
    <row r="102" spans="16:17" ht="13" x14ac:dyDescent="0.15">
      <c r="P102" s="1"/>
      <c r="Q102" s="1"/>
    </row>
    <row r="103" spans="16:17" ht="13" x14ac:dyDescent="0.15">
      <c r="P103" s="1"/>
      <c r="Q103" s="1"/>
    </row>
    <row r="104" spans="16:17" ht="13" x14ac:dyDescent="0.15">
      <c r="P104" s="1"/>
      <c r="Q104" s="1"/>
    </row>
    <row r="105" spans="16:17" ht="13" x14ac:dyDescent="0.15">
      <c r="P105" s="1"/>
      <c r="Q105" s="1"/>
    </row>
    <row r="106" spans="16:17" ht="13" x14ac:dyDescent="0.15">
      <c r="P106" s="1"/>
      <c r="Q106" s="1"/>
    </row>
    <row r="107" spans="16:17" ht="13" x14ac:dyDescent="0.15">
      <c r="P107" s="1"/>
      <c r="Q107" s="1"/>
    </row>
    <row r="108" spans="16:17" ht="13" x14ac:dyDescent="0.15">
      <c r="P108" s="1"/>
      <c r="Q108" s="1"/>
    </row>
    <row r="109" spans="16:17" ht="13" x14ac:dyDescent="0.15">
      <c r="P109" s="1"/>
      <c r="Q109" s="1"/>
    </row>
    <row r="110" spans="16:17" ht="13" x14ac:dyDescent="0.15">
      <c r="P110" s="1"/>
      <c r="Q110" s="1"/>
    </row>
    <row r="111" spans="16:17" ht="13" x14ac:dyDescent="0.15">
      <c r="P111" s="1"/>
      <c r="Q111" s="1"/>
    </row>
    <row r="112" spans="16:17" ht="13" x14ac:dyDescent="0.15">
      <c r="P112" s="1"/>
      <c r="Q112" s="1"/>
    </row>
    <row r="113" spans="16:17" ht="13" x14ac:dyDescent="0.15">
      <c r="P113" s="1"/>
      <c r="Q113" s="1"/>
    </row>
    <row r="114" spans="16:17" ht="13" x14ac:dyDescent="0.15">
      <c r="P114" s="1"/>
      <c r="Q114" s="1"/>
    </row>
    <row r="115" spans="16:17" ht="13" x14ac:dyDescent="0.15">
      <c r="P115" s="1"/>
      <c r="Q115" s="1"/>
    </row>
    <row r="116" spans="16:17" ht="13" x14ac:dyDescent="0.15">
      <c r="P116" s="1"/>
      <c r="Q116" s="1"/>
    </row>
    <row r="117" spans="16:17" ht="13" x14ac:dyDescent="0.15">
      <c r="P117" s="1"/>
      <c r="Q117" s="1"/>
    </row>
    <row r="118" spans="16:17" ht="13" x14ac:dyDescent="0.15">
      <c r="P118" s="1"/>
      <c r="Q118" s="1"/>
    </row>
    <row r="119" spans="16:17" ht="13" x14ac:dyDescent="0.15">
      <c r="P119" s="1"/>
      <c r="Q119" s="1"/>
    </row>
    <row r="120" spans="16:17" ht="13" x14ac:dyDescent="0.15">
      <c r="P120" s="1"/>
      <c r="Q120" s="1"/>
    </row>
    <row r="121" spans="16:17" ht="13" x14ac:dyDescent="0.15">
      <c r="P121" s="1"/>
      <c r="Q121" s="1"/>
    </row>
    <row r="122" spans="16:17" ht="13" x14ac:dyDescent="0.15">
      <c r="P122" s="1"/>
      <c r="Q122" s="1"/>
    </row>
    <row r="123" spans="16:17" ht="13" x14ac:dyDescent="0.15">
      <c r="P123" s="1"/>
      <c r="Q123" s="1"/>
    </row>
    <row r="124" spans="16:17" ht="13" x14ac:dyDescent="0.15">
      <c r="P124" s="1"/>
      <c r="Q124" s="1"/>
    </row>
    <row r="125" spans="16:17" ht="13" x14ac:dyDescent="0.15">
      <c r="P125" s="1"/>
      <c r="Q125" s="1"/>
    </row>
    <row r="126" spans="16:17" ht="13" x14ac:dyDescent="0.15">
      <c r="P126" s="1"/>
      <c r="Q126" s="1"/>
    </row>
    <row r="127" spans="16:17" ht="13" x14ac:dyDescent="0.15">
      <c r="P127" s="1"/>
      <c r="Q127" s="1"/>
    </row>
    <row r="128" spans="16:17" ht="13" x14ac:dyDescent="0.15">
      <c r="P128" s="1"/>
      <c r="Q128" s="1"/>
    </row>
    <row r="129" spans="16:17" ht="13" x14ac:dyDescent="0.15">
      <c r="P129" s="1"/>
      <c r="Q129" s="1"/>
    </row>
    <row r="130" spans="16:17" ht="13" x14ac:dyDescent="0.15">
      <c r="P130" s="1"/>
      <c r="Q130" s="1"/>
    </row>
    <row r="131" spans="16:17" ht="13" x14ac:dyDescent="0.15">
      <c r="P131" s="1"/>
      <c r="Q131" s="1"/>
    </row>
    <row r="132" spans="16:17" ht="13" x14ac:dyDescent="0.15">
      <c r="P132" s="1"/>
      <c r="Q132" s="1"/>
    </row>
    <row r="133" spans="16:17" ht="13" x14ac:dyDescent="0.15">
      <c r="P133" s="1"/>
      <c r="Q133" s="1"/>
    </row>
    <row r="134" spans="16:17" ht="13" x14ac:dyDescent="0.15">
      <c r="P134" s="1"/>
      <c r="Q134" s="1"/>
    </row>
    <row r="135" spans="16:17" ht="13" x14ac:dyDescent="0.15">
      <c r="P135" s="1"/>
      <c r="Q135" s="1"/>
    </row>
    <row r="136" spans="16:17" ht="13" x14ac:dyDescent="0.15">
      <c r="P136" s="1"/>
      <c r="Q136" s="1"/>
    </row>
    <row r="137" spans="16:17" ht="13" x14ac:dyDescent="0.15">
      <c r="P137" s="1"/>
      <c r="Q137" s="1"/>
    </row>
    <row r="138" spans="16:17" ht="13" x14ac:dyDescent="0.15">
      <c r="P138" s="1"/>
      <c r="Q138" s="1"/>
    </row>
    <row r="139" spans="16:17" ht="13" x14ac:dyDescent="0.15">
      <c r="P139" s="1"/>
      <c r="Q139" s="1"/>
    </row>
    <row r="140" spans="16:17" ht="13" x14ac:dyDescent="0.15">
      <c r="P140" s="1"/>
      <c r="Q140" s="1"/>
    </row>
    <row r="141" spans="16:17" ht="13" x14ac:dyDescent="0.15">
      <c r="P141" s="1"/>
      <c r="Q141" s="1"/>
    </row>
    <row r="142" spans="16:17" ht="13" x14ac:dyDescent="0.15">
      <c r="P142" s="1"/>
      <c r="Q142" s="1"/>
    </row>
    <row r="143" spans="16:17" ht="13" x14ac:dyDescent="0.15">
      <c r="P143" s="1"/>
      <c r="Q143" s="1"/>
    </row>
    <row r="144" spans="16:17" ht="13" x14ac:dyDescent="0.15">
      <c r="P144" s="1"/>
      <c r="Q144" s="1"/>
    </row>
    <row r="145" spans="16:17" ht="13" x14ac:dyDescent="0.15">
      <c r="P145" s="1"/>
      <c r="Q145" s="1"/>
    </row>
    <row r="146" spans="16:17" ht="13" x14ac:dyDescent="0.15">
      <c r="P146" s="1"/>
      <c r="Q146" s="1"/>
    </row>
    <row r="147" spans="16:17" ht="13" x14ac:dyDescent="0.15">
      <c r="P147" s="1"/>
      <c r="Q147" s="1"/>
    </row>
    <row r="148" spans="16:17" ht="13" x14ac:dyDescent="0.15">
      <c r="P148" s="1"/>
      <c r="Q148" s="1"/>
    </row>
    <row r="149" spans="16:17" ht="13" x14ac:dyDescent="0.15">
      <c r="P149" s="1"/>
      <c r="Q149" s="1"/>
    </row>
    <row r="150" spans="16:17" ht="13" x14ac:dyDescent="0.15">
      <c r="P150" s="1"/>
      <c r="Q150" s="1"/>
    </row>
    <row r="151" spans="16:17" ht="13" x14ac:dyDescent="0.15">
      <c r="P151" s="1"/>
      <c r="Q151" s="1"/>
    </row>
    <row r="152" spans="16:17" ht="13" x14ac:dyDescent="0.15">
      <c r="P152" s="1"/>
      <c r="Q152" s="1"/>
    </row>
    <row r="153" spans="16:17" ht="13" x14ac:dyDescent="0.15">
      <c r="P153" s="1"/>
      <c r="Q153" s="1"/>
    </row>
    <row r="154" spans="16:17" ht="13" x14ac:dyDescent="0.15">
      <c r="P154" s="1"/>
      <c r="Q154" s="1"/>
    </row>
    <row r="155" spans="16:17" ht="13" x14ac:dyDescent="0.15">
      <c r="P155" s="1"/>
      <c r="Q155" s="1"/>
    </row>
    <row r="156" spans="16:17" ht="13" x14ac:dyDescent="0.15">
      <c r="P156" s="1"/>
      <c r="Q156" s="1"/>
    </row>
    <row r="157" spans="16:17" ht="13" x14ac:dyDescent="0.15">
      <c r="P157" s="1"/>
      <c r="Q157" s="1"/>
    </row>
    <row r="158" spans="16:17" ht="13" x14ac:dyDescent="0.15">
      <c r="P158" s="1"/>
      <c r="Q158" s="1"/>
    </row>
    <row r="159" spans="16:17" ht="13" x14ac:dyDescent="0.15">
      <c r="P159" s="1"/>
      <c r="Q159" s="1"/>
    </row>
    <row r="160" spans="16:17" ht="13" x14ac:dyDescent="0.15">
      <c r="P160" s="1"/>
      <c r="Q160" s="1"/>
    </row>
    <row r="161" spans="16:17" ht="13" x14ac:dyDescent="0.15">
      <c r="P161" s="1"/>
      <c r="Q161" s="1"/>
    </row>
    <row r="162" spans="16:17" ht="13" x14ac:dyDescent="0.15">
      <c r="P162" s="1"/>
      <c r="Q162" s="1"/>
    </row>
    <row r="163" spans="16:17" ht="13" x14ac:dyDescent="0.15">
      <c r="P163" s="1"/>
      <c r="Q163" s="1"/>
    </row>
    <row r="164" spans="16:17" ht="13" x14ac:dyDescent="0.15">
      <c r="P164" s="1"/>
      <c r="Q164" s="1"/>
    </row>
    <row r="165" spans="16:17" ht="13" x14ac:dyDescent="0.15">
      <c r="P165" s="1"/>
      <c r="Q165" s="1"/>
    </row>
    <row r="166" spans="16:17" ht="13" x14ac:dyDescent="0.15">
      <c r="P166" s="1"/>
      <c r="Q166" s="1"/>
    </row>
    <row r="167" spans="16:17" ht="13" x14ac:dyDescent="0.15">
      <c r="P167" s="1"/>
      <c r="Q167" s="1"/>
    </row>
    <row r="168" spans="16:17" ht="13" x14ac:dyDescent="0.15">
      <c r="P168" s="1"/>
      <c r="Q168" s="1"/>
    </row>
    <row r="169" spans="16:17" ht="13" x14ac:dyDescent="0.15">
      <c r="P169" s="1"/>
      <c r="Q169" s="1"/>
    </row>
    <row r="170" spans="16:17" ht="13" x14ac:dyDescent="0.15">
      <c r="P170" s="1"/>
      <c r="Q170" s="1"/>
    </row>
    <row r="171" spans="16:17" ht="13" x14ac:dyDescent="0.15">
      <c r="P171" s="1"/>
      <c r="Q171" s="1"/>
    </row>
    <row r="172" spans="16:17" ht="13" x14ac:dyDescent="0.15">
      <c r="P172" s="1"/>
      <c r="Q172" s="1"/>
    </row>
    <row r="173" spans="16:17" ht="13" x14ac:dyDescent="0.15">
      <c r="P173" s="1"/>
      <c r="Q173" s="1"/>
    </row>
    <row r="174" spans="16:17" ht="13" x14ac:dyDescent="0.15">
      <c r="P174" s="1"/>
      <c r="Q174" s="1"/>
    </row>
    <row r="175" spans="16:17" ht="13" x14ac:dyDescent="0.15">
      <c r="P175" s="1"/>
      <c r="Q175" s="1"/>
    </row>
    <row r="176" spans="16:17" ht="13" x14ac:dyDescent="0.15">
      <c r="P176" s="1"/>
      <c r="Q176" s="1"/>
    </row>
    <row r="177" spans="16:17" ht="13" x14ac:dyDescent="0.15">
      <c r="P177" s="1"/>
      <c r="Q177" s="1"/>
    </row>
    <row r="178" spans="16:17" ht="13" x14ac:dyDescent="0.15">
      <c r="P178" s="1"/>
      <c r="Q178" s="1"/>
    </row>
    <row r="179" spans="16:17" ht="13" x14ac:dyDescent="0.15">
      <c r="P179" s="1"/>
      <c r="Q179" s="1"/>
    </row>
    <row r="180" spans="16:17" ht="13" x14ac:dyDescent="0.15">
      <c r="P180" s="1"/>
      <c r="Q180" s="1"/>
    </row>
    <row r="181" spans="16:17" ht="13" x14ac:dyDescent="0.15">
      <c r="P181" s="1"/>
      <c r="Q181" s="1"/>
    </row>
    <row r="182" spans="16:17" ht="13" x14ac:dyDescent="0.15">
      <c r="P182" s="1"/>
      <c r="Q182" s="1"/>
    </row>
    <row r="183" spans="16:17" ht="13" x14ac:dyDescent="0.15">
      <c r="P183" s="1"/>
      <c r="Q183" s="1"/>
    </row>
    <row r="184" spans="16:17" ht="13" x14ac:dyDescent="0.15">
      <c r="P184" s="1"/>
      <c r="Q184" s="1"/>
    </row>
    <row r="185" spans="16:17" ht="13" x14ac:dyDescent="0.15">
      <c r="P185" s="1"/>
      <c r="Q185" s="1"/>
    </row>
    <row r="186" spans="16:17" ht="13" x14ac:dyDescent="0.15">
      <c r="P186" s="1"/>
      <c r="Q186" s="1"/>
    </row>
    <row r="187" spans="16:17" ht="13" x14ac:dyDescent="0.15">
      <c r="P187" s="1"/>
      <c r="Q187" s="1"/>
    </row>
    <row r="188" spans="16:17" ht="13" x14ac:dyDescent="0.15">
      <c r="P188" s="1"/>
      <c r="Q188" s="1"/>
    </row>
    <row r="189" spans="16:17" ht="13" x14ac:dyDescent="0.15">
      <c r="P189" s="1"/>
      <c r="Q189" s="1"/>
    </row>
    <row r="190" spans="16:17" ht="13" x14ac:dyDescent="0.15">
      <c r="P190" s="1"/>
      <c r="Q190" s="1"/>
    </row>
    <row r="191" spans="16:17" ht="13" x14ac:dyDescent="0.15">
      <c r="P191" s="1"/>
      <c r="Q191" s="1"/>
    </row>
    <row r="192" spans="16:17" ht="13" x14ac:dyDescent="0.15">
      <c r="P192" s="1"/>
      <c r="Q192" s="1"/>
    </row>
    <row r="193" spans="16:17" ht="13" x14ac:dyDescent="0.15">
      <c r="P193" s="1"/>
      <c r="Q193" s="1"/>
    </row>
    <row r="194" spans="16:17" ht="13" x14ac:dyDescent="0.15">
      <c r="P194" s="1"/>
      <c r="Q194" s="1"/>
    </row>
    <row r="195" spans="16:17" ht="13" x14ac:dyDescent="0.15">
      <c r="P195" s="1"/>
      <c r="Q195" s="1"/>
    </row>
    <row r="196" spans="16:17" ht="13" x14ac:dyDescent="0.15">
      <c r="P196" s="1"/>
      <c r="Q196" s="1"/>
    </row>
    <row r="197" spans="16:17" ht="13" x14ac:dyDescent="0.15">
      <c r="P197" s="1"/>
      <c r="Q197" s="1"/>
    </row>
    <row r="198" spans="16:17" ht="13" x14ac:dyDescent="0.15">
      <c r="P198" s="1"/>
      <c r="Q198" s="1"/>
    </row>
    <row r="199" spans="16:17" ht="13" x14ac:dyDescent="0.15">
      <c r="P199" s="1"/>
      <c r="Q199" s="1"/>
    </row>
    <row r="200" spans="16:17" ht="13" x14ac:dyDescent="0.15">
      <c r="P200" s="1"/>
      <c r="Q200" s="1"/>
    </row>
    <row r="201" spans="16:17" ht="13" x14ac:dyDescent="0.15">
      <c r="P201" s="1"/>
      <c r="Q201" s="1"/>
    </row>
    <row r="202" spans="16:17" ht="13" x14ac:dyDescent="0.15">
      <c r="P202" s="1"/>
      <c r="Q202" s="1"/>
    </row>
    <row r="203" spans="16:17" ht="13" x14ac:dyDescent="0.15">
      <c r="P203" s="1"/>
      <c r="Q203" s="1"/>
    </row>
    <row r="204" spans="16:17" ht="13" x14ac:dyDescent="0.15">
      <c r="P204" s="1"/>
      <c r="Q204" s="1"/>
    </row>
    <row r="205" spans="16:17" ht="13" x14ac:dyDescent="0.15">
      <c r="P205" s="1"/>
      <c r="Q205" s="1"/>
    </row>
    <row r="206" spans="16:17" ht="13" x14ac:dyDescent="0.15">
      <c r="P206" s="1"/>
      <c r="Q206" s="1"/>
    </row>
    <row r="207" spans="16:17" ht="13" x14ac:dyDescent="0.15">
      <c r="P207" s="1"/>
      <c r="Q207" s="1"/>
    </row>
    <row r="208" spans="16:17" ht="13" x14ac:dyDescent="0.15">
      <c r="P208" s="1"/>
      <c r="Q208" s="1"/>
    </row>
    <row r="209" spans="16:17" ht="13" x14ac:dyDescent="0.15">
      <c r="P209" s="1"/>
      <c r="Q209" s="1"/>
    </row>
    <row r="210" spans="16:17" ht="13" x14ac:dyDescent="0.15">
      <c r="P210" s="1"/>
      <c r="Q210" s="1"/>
    </row>
    <row r="211" spans="16:17" ht="13" x14ac:dyDescent="0.15">
      <c r="P211" s="1"/>
      <c r="Q211" s="1"/>
    </row>
    <row r="212" spans="16:17" ht="13" x14ac:dyDescent="0.15">
      <c r="P212" s="1"/>
      <c r="Q212" s="1"/>
    </row>
    <row r="213" spans="16:17" ht="13" x14ac:dyDescent="0.15">
      <c r="P213" s="1"/>
      <c r="Q213" s="1"/>
    </row>
    <row r="214" spans="16:17" ht="13" x14ac:dyDescent="0.15">
      <c r="P214" s="1"/>
      <c r="Q214" s="1"/>
    </row>
    <row r="215" spans="16:17" ht="13" x14ac:dyDescent="0.15">
      <c r="P215" s="1"/>
      <c r="Q215" s="1"/>
    </row>
    <row r="216" spans="16:17" ht="13" x14ac:dyDescent="0.15">
      <c r="P216" s="1"/>
      <c r="Q216" s="1"/>
    </row>
    <row r="217" spans="16:17" ht="13" x14ac:dyDescent="0.15">
      <c r="P217" s="1"/>
      <c r="Q217" s="1"/>
    </row>
    <row r="218" spans="16:17" ht="13" x14ac:dyDescent="0.15">
      <c r="P218" s="1"/>
      <c r="Q218" s="1"/>
    </row>
    <row r="219" spans="16:17" ht="13" x14ac:dyDescent="0.15">
      <c r="P219" s="1"/>
      <c r="Q219" s="1"/>
    </row>
    <row r="220" spans="16:17" ht="13" x14ac:dyDescent="0.15">
      <c r="P220" s="1"/>
      <c r="Q220" s="1"/>
    </row>
    <row r="221" spans="16:17" ht="13" x14ac:dyDescent="0.15">
      <c r="P221" s="1"/>
      <c r="Q221" s="1"/>
    </row>
    <row r="222" spans="16:17" ht="13" x14ac:dyDescent="0.15">
      <c r="P222" s="1"/>
      <c r="Q222" s="1"/>
    </row>
    <row r="223" spans="16:17" ht="13" x14ac:dyDescent="0.15">
      <c r="P223" s="1"/>
      <c r="Q223" s="1"/>
    </row>
    <row r="224" spans="16:17" ht="13" x14ac:dyDescent="0.15">
      <c r="P224" s="1"/>
      <c r="Q224" s="1"/>
    </row>
    <row r="225" spans="16:17" ht="13" x14ac:dyDescent="0.15">
      <c r="P225" s="1"/>
      <c r="Q225" s="1"/>
    </row>
    <row r="226" spans="16:17" ht="13" x14ac:dyDescent="0.15">
      <c r="P226" s="1"/>
      <c r="Q226" s="1"/>
    </row>
    <row r="227" spans="16:17" ht="13" x14ac:dyDescent="0.15">
      <c r="P227" s="1"/>
      <c r="Q227" s="1"/>
    </row>
    <row r="228" spans="16:17" ht="13" x14ac:dyDescent="0.15">
      <c r="P228" s="1"/>
      <c r="Q228" s="1"/>
    </row>
    <row r="229" spans="16:17" ht="13" x14ac:dyDescent="0.15">
      <c r="P229" s="1"/>
      <c r="Q229" s="1"/>
    </row>
    <row r="230" spans="16:17" ht="13" x14ac:dyDescent="0.15">
      <c r="P230" s="1"/>
      <c r="Q230" s="1"/>
    </row>
    <row r="231" spans="16:17" ht="13" x14ac:dyDescent="0.15">
      <c r="P231" s="1"/>
      <c r="Q231" s="1"/>
    </row>
    <row r="232" spans="16:17" ht="13" x14ac:dyDescent="0.15">
      <c r="P232" s="1"/>
      <c r="Q232" s="1"/>
    </row>
    <row r="233" spans="16:17" ht="13" x14ac:dyDescent="0.15">
      <c r="P233" s="1"/>
      <c r="Q233" s="1"/>
    </row>
    <row r="234" spans="16:17" ht="13" x14ac:dyDescent="0.15">
      <c r="P234" s="1"/>
      <c r="Q234" s="1"/>
    </row>
    <row r="235" spans="16:17" ht="13" x14ac:dyDescent="0.15">
      <c r="P235" s="1"/>
      <c r="Q235" s="1"/>
    </row>
    <row r="236" spans="16:17" ht="13" x14ac:dyDescent="0.15">
      <c r="P236" s="1"/>
      <c r="Q236" s="1"/>
    </row>
    <row r="237" spans="16:17" ht="13" x14ac:dyDescent="0.15">
      <c r="P237" s="1"/>
      <c r="Q237" s="1"/>
    </row>
    <row r="238" spans="16:17" ht="13" x14ac:dyDescent="0.15">
      <c r="P238" s="1"/>
      <c r="Q238" s="1"/>
    </row>
    <row r="239" spans="16:17" ht="13" x14ac:dyDescent="0.15">
      <c r="P239" s="1"/>
      <c r="Q239" s="1"/>
    </row>
    <row r="240" spans="16:17" ht="13" x14ac:dyDescent="0.15">
      <c r="P240" s="1"/>
      <c r="Q240" s="1"/>
    </row>
    <row r="241" spans="16:17" ht="13" x14ac:dyDescent="0.15">
      <c r="P241" s="1"/>
      <c r="Q241" s="1"/>
    </row>
    <row r="242" spans="16:17" ht="13" x14ac:dyDescent="0.15">
      <c r="P242" s="1"/>
      <c r="Q242" s="1"/>
    </row>
    <row r="243" spans="16:17" ht="13" x14ac:dyDescent="0.15">
      <c r="P243" s="1"/>
      <c r="Q243" s="1"/>
    </row>
    <row r="244" spans="16:17" ht="13" x14ac:dyDescent="0.15">
      <c r="P244" s="1"/>
      <c r="Q244" s="1"/>
    </row>
    <row r="245" spans="16:17" ht="13" x14ac:dyDescent="0.15">
      <c r="P245" s="1"/>
      <c r="Q245" s="1"/>
    </row>
    <row r="246" spans="16:17" ht="13" x14ac:dyDescent="0.15">
      <c r="P246" s="1"/>
      <c r="Q246" s="1"/>
    </row>
    <row r="247" spans="16:17" ht="13" x14ac:dyDescent="0.15">
      <c r="P247" s="1"/>
      <c r="Q247" s="1"/>
    </row>
    <row r="248" spans="16:17" ht="13" x14ac:dyDescent="0.15">
      <c r="P248" s="1"/>
      <c r="Q248" s="1"/>
    </row>
    <row r="249" spans="16:17" ht="13" x14ac:dyDescent="0.15">
      <c r="P249" s="1"/>
      <c r="Q249" s="1"/>
    </row>
    <row r="250" spans="16:17" ht="13" x14ac:dyDescent="0.15">
      <c r="P250" s="1"/>
      <c r="Q250" s="1"/>
    </row>
    <row r="251" spans="16:17" ht="13" x14ac:dyDescent="0.15">
      <c r="P251" s="1"/>
      <c r="Q251" s="1"/>
    </row>
    <row r="252" spans="16:17" ht="13" x14ac:dyDescent="0.15">
      <c r="P252" s="1"/>
      <c r="Q252" s="1"/>
    </row>
    <row r="253" spans="16:17" ht="13" x14ac:dyDescent="0.15">
      <c r="P253" s="1"/>
      <c r="Q253" s="1"/>
    </row>
    <row r="254" spans="16:17" ht="13" x14ac:dyDescent="0.15">
      <c r="P254" s="1"/>
      <c r="Q254" s="1"/>
    </row>
    <row r="255" spans="16:17" ht="13" x14ac:dyDescent="0.15">
      <c r="P255" s="1"/>
      <c r="Q255" s="1"/>
    </row>
    <row r="256" spans="16:17" ht="13" x14ac:dyDescent="0.15">
      <c r="P256" s="1"/>
      <c r="Q256" s="1"/>
    </row>
    <row r="257" spans="16:17" ht="13" x14ac:dyDescent="0.15">
      <c r="P257" s="1"/>
      <c r="Q257" s="1"/>
    </row>
    <row r="258" spans="16:17" ht="13" x14ac:dyDescent="0.15">
      <c r="P258" s="1"/>
      <c r="Q258" s="1"/>
    </row>
    <row r="259" spans="16:17" ht="13" x14ac:dyDescent="0.15">
      <c r="P259" s="1"/>
      <c r="Q259" s="1"/>
    </row>
    <row r="260" spans="16:17" ht="13" x14ac:dyDescent="0.15">
      <c r="P260" s="1"/>
      <c r="Q260" s="1"/>
    </row>
    <row r="261" spans="16:17" ht="13" x14ac:dyDescent="0.15">
      <c r="P261" s="1"/>
      <c r="Q261" s="1"/>
    </row>
    <row r="262" spans="16:17" ht="13" x14ac:dyDescent="0.15">
      <c r="P262" s="1"/>
      <c r="Q262" s="1"/>
    </row>
    <row r="263" spans="16:17" ht="13" x14ac:dyDescent="0.15">
      <c r="P263" s="1"/>
      <c r="Q263" s="1"/>
    </row>
    <row r="264" spans="16:17" ht="13" x14ac:dyDescent="0.15">
      <c r="P264" s="1"/>
      <c r="Q264" s="1"/>
    </row>
    <row r="265" spans="16:17" ht="13" x14ac:dyDescent="0.15">
      <c r="P265" s="1"/>
      <c r="Q265" s="1"/>
    </row>
    <row r="266" spans="16:17" ht="13" x14ac:dyDescent="0.15">
      <c r="P266" s="1"/>
      <c r="Q266" s="1"/>
    </row>
    <row r="267" spans="16:17" ht="13" x14ac:dyDescent="0.15">
      <c r="P267" s="1"/>
      <c r="Q267" s="1"/>
    </row>
    <row r="268" spans="16:17" ht="13" x14ac:dyDescent="0.15">
      <c r="P268" s="1"/>
      <c r="Q268" s="1"/>
    </row>
    <row r="269" spans="16:17" ht="13" x14ac:dyDescent="0.15">
      <c r="P269" s="1"/>
      <c r="Q269" s="1"/>
    </row>
    <row r="270" spans="16:17" ht="13" x14ac:dyDescent="0.15">
      <c r="P270" s="1"/>
      <c r="Q270" s="1"/>
    </row>
    <row r="271" spans="16:17" ht="13" x14ac:dyDescent="0.15">
      <c r="P271" s="1"/>
      <c r="Q271" s="1"/>
    </row>
    <row r="272" spans="16:17" ht="13" x14ac:dyDescent="0.15">
      <c r="P272" s="1"/>
      <c r="Q272" s="1"/>
    </row>
    <row r="273" spans="16:17" ht="13" x14ac:dyDescent="0.15">
      <c r="P273" s="1"/>
      <c r="Q273" s="1"/>
    </row>
    <row r="274" spans="16:17" ht="13" x14ac:dyDescent="0.15">
      <c r="P274" s="1"/>
      <c r="Q274" s="1"/>
    </row>
    <row r="275" spans="16:17" ht="13" x14ac:dyDescent="0.15">
      <c r="P275" s="1"/>
      <c r="Q275" s="1"/>
    </row>
    <row r="276" spans="16:17" ht="13" x14ac:dyDescent="0.15">
      <c r="P276" s="1"/>
      <c r="Q276" s="1"/>
    </row>
    <row r="277" spans="16:17" ht="13" x14ac:dyDescent="0.15">
      <c r="P277" s="1"/>
      <c r="Q277" s="1"/>
    </row>
    <row r="278" spans="16:17" ht="13" x14ac:dyDescent="0.15">
      <c r="P278" s="1"/>
      <c r="Q278" s="1"/>
    </row>
    <row r="279" spans="16:17" ht="13" x14ac:dyDescent="0.15">
      <c r="P279" s="1"/>
      <c r="Q279" s="1"/>
    </row>
    <row r="280" spans="16:17" ht="13" x14ac:dyDescent="0.15">
      <c r="P280" s="1"/>
      <c r="Q280" s="1"/>
    </row>
    <row r="281" spans="16:17" ht="13" x14ac:dyDescent="0.15">
      <c r="P281" s="1"/>
      <c r="Q281" s="1"/>
    </row>
    <row r="282" spans="16:17" ht="13" x14ac:dyDescent="0.15">
      <c r="P282" s="1"/>
      <c r="Q282" s="1"/>
    </row>
    <row r="283" spans="16:17" ht="13" x14ac:dyDescent="0.15">
      <c r="P283" s="1"/>
      <c r="Q283" s="1"/>
    </row>
    <row r="284" spans="16:17" ht="13" x14ac:dyDescent="0.15">
      <c r="P284" s="1"/>
      <c r="Q284" s="1"/>
    </row>
    <row r="285" spans="16:17" ht="13" x14ac:dyDescent="0.15">
      <c r="P285" s="1"/>
      <c r="Q285" s="1"/>
    </row>
    <row r="286" spans="16:17" ht="13" x14ac:dyDescent="0.15">
      <c r="P286" s="1"/>
      <c r="Q286" s="1"/>
    </row>
    <row r="287" spans="16:17" ht="13" x14ac:dyDescent="0.15">
      <c r="P287" s="1"/>
      <c r="Q287" s="1"/>
    </row>
    <row r="288" spans="16:17" ht="13" x14ac:dyDescent="0.15">
      <c r="P288" s="1"/>
      <c r="Q288" s="1"/>
    </row>
    <row r="289" spans="16:17" ht="13" x14ac:dyDescent="0.15">
      <c r="P289" s="1"/>
      <c r="Q289" s="1"/>
    </row>
    <row r="290" spans="16:17" ht="13" x14ac:dyDescent="0.15">
      <c r="P290" s="1"/>
      <c r="Q290" s="1"/>
    </row>
    <row r="291" spans="16:17" ht="13" x14ac:dyDescent="0.15">
      <c r="P291" s="1"/>
      <c r="Q291" s="1"/>
    </row>
    <row r="292" spans="16:17" ht="13" x14ac:dyDescent="0.15">
      <c r="P292" s="1"/>
      <c r="Q292" s="1"/>
    </row>
    <row r="293" spans="16:17" ht="13" x14ac:dyDescent="0.15">
      <c r="P293" s="1"/>
      <c r="Q293" s="1"/>
    </row>
    <row r="294" spans="16:17" ht="13" x14ac:dyDescent="0.15">
      <c r="P294" s="1"/>
      <c r="Q294" s="1"/>
    </row>
    <row r="295" spans="16:17" ht="13" x14ac:dyDescent="0.15">
      <c r="P295" s="1"/>
      <c r="Q295" s="1"/>
    </row>
    <row r="296" spans="16:17" ht="13" x14ac:dyDescent="0.15">
      <c r="P296" s="1"/>
      <c r="Q296" s="1"/>
    </row>
    <row r="297" spans="16:17" ht="13" x14ac:dyDescent="0.15">
      <c r="P297" s="1"/>
      <c r="Q297" s="1"/>
    </row>
    <row r="298" spans="16:17" ht="13" x14ac:dyDescent="0.15">
      <c r="P298" s="1"/>
      <c r="Q298" s="1"/>
    </row>
    <row r="299" spans="16:17" ht="13" x14ac:dyDescent="0.15">
      <c r="P299" s="1"/>
      <c r="Q299" s="1"/>
    </row>
    <row r="300" spans="16:17" ht="13" x14ac:dyDescent="0.15">
      <c r="P300" s="1"/>
      <c r="Q300" s="1"/>
    </row>
    <row r="301" spans="16:17" ht="13" x14ac:dyDescent="0.15">
      <c r="P301" s="1"/>
      <c r="Q301" s="1"/>
    </row>
    <row r="302" spans="16:17" ht="13" x14ac:dyDescent="0.15">
      <c r="P302" s="1"/>
      <c r="Q302" s="1"/>
    </row>
    <row r="303" spans="16:17" ht="13" x14ac:dyDescent="0.15">
      <c r="P303" s="1"/>
      <c r="Q303" s="1"/>
    </row>
    <row r="304" spans="16:17" ht="13" x14ac:dyDescent="0.15">
      <c r="P304" s="1"/>
      <c r="Q304" s="1"/>
    </row>
    <row r="305" spans="16:17" ht="13" x14ac:dyDescent="0.15">
      <c r="P305" s="1"/>
      <c r="Q305" s="1"/>
    </row>
    <row r="306" spans="16:17" ht="13" x14ac:dyDescent="0.15">
      <c r="P306" s="1"/>
      <c r="Q306" s="1"/>
    </row>
    <row r="307" spans="16:17" ht="13" x14ac:dyDescent="0.15">
      <c r="P307" s="1"/>
      <c r="Q307" s="1"/>
    </row>
    <row r="308" spans="16:17" ht="13" x14ac:dyDescent="0.15">
      <c r="P308" s="1"/>
      <c r="Q308" s="1"/>
    </row>
    <row r="309" spans="16:17" ht="13" x14ac:dyDescent="0.15">
      <c r="P309" s="1"/>
      <c r="Q309" s="1"/>
    </row>
    <row r="310" spans="16:17" ht="13" x14ac:dyDescent="0.15">
      <c r="P310" s="1"/>
      <c r="Q310" s="1"/>
    </row>
    <row r="311" spans="16:17" ht="13" x14ac:dyDescent="0.15">
      <c r="P311" s="1"/>
      <c r="Q311" s="1"/>
    </row>
    <row r="312" spans="16:17" ht="13" x14ac:dyDescent="0.15">
      <c r="P312" s="1"/>
      <c r="Q312" s="1"/>
    </row>
    <row r="313" spans="16:17" ht="13" x14ac:dyDescent="0.15">
      <c r="P313" s="1"/>
      <c r="Q313" s="1"/>
    </row>
    <row r="314" spans="16:17" ht="13" x14ac:dyDescent="0.15">
      <c r="P314" s="1"/>
      <c r="Q314" s="1"/>
    </row>
    <row r="315" spans="16:17" ht="13" x14ac:dyDescent="0.15">
      <c r="P315" s="1"/>
      <c r="Q315" s="1"/>
    </row>
    <row r="316" spans="16:17" ht="13" x14ac:dyDescent="0.15">
      <c r="P316" s="1"/>
      <c r="Q316" s="1"/>
    </row>
    <row r="317" spans="16:17" ht="13" x14ac:dyDescent="0.15">
      <c r="P317" s="1"/>
      <c r="Q317" s="1"/>
    </row>
    <row r="318" spans="16:17" ht="13" x14ac:dyDescent="0.15">
      <c r="P318" s="1"/>
      <c r="Q318" s="1"/>
    </row>
    <row r="319" spans="16:17" ht="13" x14ac:dyDescent="0.15">
      <c r="P319" s="1"/>
      <c r="Q319" s="1"/>
    </row>
    <row r="320" spans="16:17" ht="13" x14ac:dyDescent="0.15">
      <c r="P320" s="1"/>
      <c r="Q320" s="1"/>
    </row>
    <row r="321" spans="16:17" ht="13" x14ac:dyDescent="0.15">
      <c r="P321" s="1"/>
      <c r="Q321" s="1"/>
    </row>
    <row r="322" spans="16:17" ht="13" x14ac:dyDescent="0.15">
      <c r="P322" s="1"/>
      <c r="Q322" s="1"/>
    </row>
    <row r="323" spans="16:17" ht="13" x14ac:dyDescent="0.15">
      <c r="P323" s="1"/>
      <c r="Q323" s="1"/>
    </row>
    <row r="324" spans="16:17" ht="13" x14ac:dyDescent="0.15">
      <c r="P324" s="1"/>
      <c r="Q324" s="1"/>
    </row>
    <row r="325" spans="16:17" ht="13" x14ac:dyDescent="0.15">
      <c r="P325" s="1"/>
      <c r="Q325" s="1"/>
    </row>
    <row r="326" spans="16:17" ht="13" x14ac:dyDescent="0.15">
      <c r="P326" s="1"/>
      <c r="Q326" s="1"/>
    </row>
    <row r="327" spans="16:17" ht="13" x14ac:dyDescent="0.15">
      <c r="P327" s="1"/>
      <c r="Q327" s="1"/>
    </row>
    <row r="328" spans="16:17" ht="13" x14ac:dyDescent="0.15">
      <c r="P328" s="1"/>
      <c r="Q328" s="1"/>
    </row>
    <row r="329" spans="16:17" ht="13" x14ac:dyDescent="0.15">
      <c r="P329" s="1"/>
      <c r="Q329" s="1"/>
    </row>
    <row r="330" spans="16:17" ht="13" x14ac:dyDescent="0.15">
      <c r="P330" s="1"/>
      <c r="Q330" s="1"/>
    </row>
    <row r="331" spans="16:17" ht="13" x14ac:dyDescent="0.15">
      <c r="P331" s="1"/>
      <c r="Q331" s="1"/>
    </row>
    <row r="332" spans="16:17" ht="13" x14ac:dyDescent="0.15">
      <c r="P332" s="1"/>
      <c r="Q332" s="1"/>
    </row>
    <row r="333" spans="16:17" ht="13" x14ac:dyDescent="0.15">
      <c r="P333" s="1"/>
      <c r="Q333" s="1"/>
    </row>
    <row r="334" spans="16:17" ht="13" x14ac:dyDescent="0.15">
      <c r="P334" s="1"/>
      <c r="Q334" s="1"/>
    </row>
    <row r="335" spans="16:17" ht="13" x14ac:dyDescent="0.15">
      <c r="P335" s="1"/>
      <c r="Q335" s="1"/>
    </row>
    <row r="336" spans="16:17" ht="13" x14ac:dyDescent="0.15">
      <c r="P336" s="1"/>
      <c r="Q336" s="1"/>
    </row>
    <row r="337" spans="16:17" ht="13" x14ac:dyDescent="0.15">
      <c r="P337" s="1"/>
      <c r="Q337" s="1"/>
    </row>
    <row r="338" spans="16:17" ht="13" x14ac:dyDescent="0.15">
      <c r="P338" s="1"/>
      <c r="Q338" s="1"/>
    </row>
    <row r="339" spans="16:17" ht="13" x14ac:dyDescent="0.15">
      <c r="P339" s="1"/>
      <c r="Q339" s="1"/>
    </row>
    <row r="340" spans="16:17" ht="13" x14ac:dyDescent="0.15">
      <c r="P340" s="1"/>
      <c r="Q340" s="1"/>
    </row>
    <row r="341" spans="16:17" ht="13" x14ac:dyDescent="0.15">
      <c r="P341" s="1"/>
      <c r="Q341" s="1"/>
    </row>
    <row r="342" spans="16:17" ht="13" x14ac:dyDescent="0.15">
      <c r="P342" s="1"/>
      <c r="Q342" s="1"/>
    </row>
    <row r="343" spans="16:17" ht="13" x14ac:dyDescent="0.15">
      <c r="P343" s="1"/>
      <c r="Q343" s="1"/>
    </row>
    <row r="344" spans="16:17" ht="13" x14ac:dyDescent="0.15">
      <c r="P344" s="1"/>
      <c r="Q344" s="1"/>
    </row>
    <row r="345" spans="16:17" ht="13" x14ac:dyDescent="0.15">
      <c r="P345" s="1"/>
      <c r="Q345" s="1"/>
    </row>
    <row r="346" spans="16:17" ht="13" x14ac:dyDescent="0.15">
      <c r="P346" s="1"/>
      <c r="Q346" s="1"/>
    </row>
    <row r="347" spans="16:17" ht="13" x14ac:dyDescent="0.15">
      <c r="P347" s="1"/>
      <c r="Q347" s="1"/>
    </row>
    <row r="348" spans="16:17" ht="13" x14ac:dyDescent="0.15">
      <c r="P348" s="1"/>
      <c r="Q348" s="1"/>
    </row>
    <row r="349" spans="16:17" ht="13" x14ac:dyDescent="0.15">
      <c r="P349" s="1"/>
      <c r="Q349" s="1"/>
    </row>
    <row r="350" spans="16:17" ht="13" x14ac:dyDescent="0.15">
      <c r="P350" s="1"/>
      <c r="Q350" s="1"/>
    </row>
    <row r="351" spans="16:17" ht="13" x14ac:dyDescent="0.15">
      <c r="P351" s="1"/>
      <c r="Q351" s="1"/>
    </row>
    <row r="352" spans="16:17" ht="13" x14ac:dyDescent="0.15">
      <c r="P352" s="1"/>
      <c r="Q352" s="1"/>
    </row>
    <row r="353" spans="16:17" ht="13" x14ac:dyDescent="0.15">
      <c r="P353" s="1"/>
      <c r="Q353" s="1"/>
    </row>
    <row r="354" spans="16:17" ht="13" x14ac:dyDescent="0.15">
      <c r="P354" s="1"/>
      <c r="Q354" s="1"/>
    </row>
    <row r="355" spans="16:17" ht="13" x14ac:dyDescent="0.15">
      <c r="P355" s="1"/>
      <c r="Q355" s="1"/>
    </row>
    <row r="356" spans="16:17" ht="13" x14ac:dyDescent="0.15">
      <c r="P356" s="1"/>
      <c r="Q356" s="1"/>
    </row>
    <row r="357" spans="16:17" ht="13" x14ac:dyDescent="0.15">
      <c r="P357" s="1"/>
      <c r="Q357" s="1"/>
    </row>
    <row r="358" spans="16:17" ht="13" x14ac:dyDescent="0.15">
      <c r="P358" s="1"/>
      <c r="Q358" s="1"/>
    </row>
    <row r="359" spans="16:17" ht="13" x14ac:dyDescent="0.15">
      <c r="P359" s="1"/>
      <c r="Q359" s="1"/>
    </row>
    <row r="360" spans="16:17" ht="13" x14ac:dyDescent="0.15">
      <c r="P360" s="1"/>
      <c r="Q360" s="1"/>
    </row>
    <row r="361" spans="16:17" ht="13" x14ac:dyDescent="0.15">
      <c r="P361" s="1"/>
      <c r="Q361" s="1"/>
    </row>
    <row r="362" spans="16:17" ht="13" x14ac:dyDescent="0.15">
      <c r="P362" s="1"/>
      <c r="Q362" s="1"/>
    </row>
    <row r="363" spans="16:17" ht="13" x14ac:dyDescent="0.15">
      <c r="P363" s="1"/>
      <c r="Q363" s="1"/>
    </row>
    <row r="364" spans="16:17" ht="13" x14ac:dyDescent="0.15">
      <c r="P364" s="1"/>
      <c r="Q364" s="1"/>
    </row>
    <row r="365" spans="16:17" ht="13" x14ac:dyDescent="0.15">
      <c r="P365" s="1"/>
      <c r="Q365" s="1"/>
    </row>
    <row r="366" spans="16:17" ht="13" x14ac:dyDescent="0.15">
      <c r="P366" s="1"/>
      <c r="Q366" s="1"/>
    </row>
    <row r="367" spans="16:17" ht="13" x14ac:dyDescent="0.15">
      <c r="P367" s="1"/>
      <c r="Q367" s="1"/>
    </row>
    <row r="368" spans="16:17" ht="13" x14ac:dyDescent="0.15">
      <c r="P368" s="1"/>
      <c r="Q368" s="1"/>
    </row>
    <row r="369" spans="16:17" ht="13" x14ac:dyDescent="0.15">
      <c r="P369" s="1"/>
      <c r="Q369" s="1"/>
    </row>
    <row r="370" spans="16:17" ht="13" x14ac:dyDescent="0.15">
      <c r="P370" s="1"/>
      <c r="Q370" s="1"/>
    </row>
    <row r="371" spans="16:17" ht="13" x14ac:dyDescent="0.15">
      <c r="P371" s="1"/>
      <c r="Q371" s="1"/>
    </row>
    <row r="372" spans="16:17" ht="13" x14ac:dyDescent="0.15">
      <c r="P372" s="1"/>
      <c r="Q372" s="1"/>
    </row>
    <row r="373" spans="16:17" ht="13" x14ac:dyDescent="0.15">
      <c r="P373" s="1"/>
      <c r="Q373" s="1"/>
    </row>
    <row r="374" spans="16:17" ht="13" x14ac:dyDescent="0.15">
      <c r="P374" s="1"/>
      <c r="Q374" s="1"/>
    </row>
    <row r="375" spans="16:17" ht="13" x14ac:dyDescent="0.15">
      <c r="P375" s="1"/>
      <c r="Q375" s="1"/>
    </row>
    <row r="376" spans="16:17" ht="13" x14ac:dyDescent="0.15">
      <c r="P376" s="1"/>
      <c r="Q376" s="1"/>
    </row>
    <row r="377" spans="16:17" ht="13" x14ac:dyDescent="0.15">
      <c r="P377" s="1"/>
      <c r="Q377" s="1"/>
    </row>
    <row r="378" spans="16:17" ht="13" x14ac:dyDescent="0.15">
      <c r="P378" s="1"/>
      <c r="Q378" s="1"/>
    </row>
    <row r="379" spans="16:17" ht="13" x14ac:dyDescent="0.15">
      <c r="P379" s="1"/>
      <c r="Q379" s="1"/>
    </row>
    <row r="380" spans="16:17" ht="13" x14ac:dyDescent="0.15">
      <c r="P380" s="1"/>
      <c r="Q380" s="1"/>
    </row>
    <row r="381" spans="16:17" ht="13" x14ac:dyDescent="0.15">
      <c r="P381" s="1"/>
      <c r="Q381" s="1"/>
    </row>
    <row r="382" spans="16:17" ht="13" x14ac:dyDescent="0.15">
      <c r="P382" s="1"/>
      <c r="Q382" s="1"/>
    </row>
    <row r="383" spans="16:17" ht="13" x14ac:dyDescent="0.15">
      <c r="P383" s="1"/>
      <c r="Q383" s="1"/>
    </row>
    <row r="384" spans="16:17" ht="13" x14ac:dyDescent="0.15">
      <c r="P384" s="1"/>
      <c r="Q384" s="1"/>
    </row>
    <row r="385" spans="16:17" ht="13" x14ac:dyDescent="0.15">
      <c r="P385" s="1"/>
      <c r="Q385" s="1"/>
    </row>
    <row r="386" spans="16:17" ht="13" x14ac:dyDescent="0.15">
      <c r="P386" s="1"/>
      <c r="Q386" s="1"/>
    </row>
    <row r="387" spans="16:17" ht="13" x14ac:dyDescent="0.15">
      <c r="P387" s="1"/>
      <c r="Q387" s="1"/>
    </row>
    <row r="388" spans="16:17" ht="13" x14ac:dyDescent="0.15">
      <c r="P388" s="1"/>
      <c r="Q388" s="1"/>
    </row>
    <row r="389" spans="16:17" ht="13" x14ac:dyDescent="0.15">
      <c r="P389" s="1"/>
      <c r="Q389" s="1"/>
    </row>
    <row r="390" spans="16:17" ht="13" x14ac:dyDescent="0.15">
      <c r="P390" s="1"/>
      <c r="Q390" s="1"/>
    </row>
    <row r="391" spans="16:17" ht="13" x14ac:dyDescent="0.15">
      <c r="P391" s="1"/>
      <c r="Q391" s="1"/>
    </row>
    <row r="392" spans="16:17" ht="13" x14ac:dyDescent="0.15">
      <c r="P392" s="1"/>
      <c r="Q392" s="1"/>
    </row>
    <row r="393" spans="16:17" ht="13" x14ac:dyDescent="0.15">
      <c r="P393" s="1"/>
      <c r="Q393" s="1"/>
    </row>
    <row r="394" spans="16:17" ht="13" x14ac:dyDescent="0.15">
      <c r="P394" s="1"/>
      <c r="Q394" s="1"/>
    </row>
    <row r="395" spans="16:17" ht="13" x14ac:dyDescent="0.15">
      <c r="P395" s="1"/>
      <c r="Q395" s="1"/>
    </row>
    <row r="396" spans="16:17" ht="13" x14ac:dyDescent="0.15">
      <c r="P396" s="1"/>
      <c r="Q396" s="1"/>
    </row>
    <row r="397" spans="16:17" ht="13" x14ac:dyDescent="0.15">
      <c r="P397" s="1"/>
      <c r="Q397" s="1"/>
    </row>
    <row r="398" spans="16:17" ht="13" x14ac:dyDescent="0.15">
      <c r="P398" s="1"/>
      <c r="Q398" s="1"/>
    </row>
    <row r="399" spans="16:17" ht="13" x14ac:dyDescent="0.15">
      <c r="P399" s="1"/>
      <c r="Q399" s="1"/>
    </row>
    <row r="400" spans="16:17" ht="13" x14ac:dyDescent="0.15">
      <c r="P400" s="1"/>
      <c r="Q400" s="1"/>
    </row>
    <row r="401" spans="16:17" ht="13" x14ac:dyDescent="0.15">
      <c r="P401" s="1"/>
      <c r="Q401" s="1"/>
    </row>
    <row r="402" spans="16:17" ht="13" x14ac:dyDescent="0.15">
      <c r="P402" s="1"/>
      <c r="Q402" s="1"/>
    </row>
    <row r="403" spans="16:17" ht="13" x14ac:dyDescent="0.15">
      <c r="P403" s="1"/>
      <c r="Q403" s="1"/>
    </row>
    <row r="404" spans="16:17" ht="13" x14ac:dyDescent="0.15">
      <c r="P404" s="1"/>
      <c r="Q404" s="1"/>
    </row>
    <row r="405" spans="16:17" ht="13" x14ac:dyDescent="0.15">
      <c r="P405" s="1"/>
      <c r="Q405" s="1"/>
    </row>
    <row r="406" spans="16:17" ht="13" x14ac:dyDescent="0.15">
      <c r="P406" s="1"/>
      <c r="Q406" s="1"/>
    </row>
    <row r="407" spans="16:17" ht="13" x14ac:dyDescent="0.15">
      <c r="P407" s="1"/>
      <c r="Q407" s="1"/>
    </row>
    <row r="408" spans="16:17" ht="13" x14ac:dyDescent="0.15">
      <c r="P408" s="1"/>
      <c r="Q408" s="1"/>
    </row>
    <row r="409" spans="16:17" ht="13" x14ac:dyDescent="0.15">
      <c r="P409" s="1"/>
      <c r="Q409" s="1"/>
    </row>
    <row r="410" spans="16:17" ht="13" x14ac:dyDescent="0.15">
      <c r="P410" s="1"/>
      <c r="Q410" s="1"/>
    </row>
    <row r="411" spans="16:17" ht="13" x14ac:dyDescent="0.15">
      <c r="P411" s="1"/>
      <c r="Q411" s="1"/>
    </row>
    <row r="412" spans="16:17" ht="13" x14ac:dyDescent="0.15">
      <c r="P412" s="1"/>
      <c r="Q412" s="1"/>
    </row>
    <row r="413" spans="16:17" ht="13" x14ac:dyDescent="0.15">
      <c r="P413" s="1"/>
      <c r="Q413" s="1"/>
    </row>
    <row r="414" spans="16:17" ht="13" x14ac:dyDescent="0.15">
      <c r="P414" s="1"/>
      <c r="Q414" s="1"/>
    </row>
    <row r="415" spans="16:17" ht="13" x14ac:dyDescent="0.15">
      <c r="P415" s="1"/>
      <c r="Q415" s="1"/>
    </row>
    <row r="416" spans="16:17" ht="13" x14ac:dyDescent="0.15">
      <c r="P416" s="1"/>
      <c r="Q416" s="1"/>
    </row>
    <row r="417" spans="16:17" ht="13" x14ac:dyDescent="0.15">
      <c r="P417" s="1"/>
      <c r="Q417" s="1"/>
    </row>
    <row r="418" spans="16:17" ht="13" x14ac:dyDescent="0.15">
      <c r="P418" s="1"/>
      <c r="Q418" s="1"/>
    </row>
    <row r="419" spans="16:17" ht="13" x14ac:dyDescent="0.15">
      <c r="P419" s="1"/>
      <c r="Q419" s="1"/>
    </row>
    <row r="420" spans="16:17" ht="13" x14ac:dyDescent="0.15">
      <c r="P420" s="1"/>
      <c r="Q420" s="1"/>
    </row>
    <row r="421" spans="16:17" ht="13" x14ac:dyDescent="0.15">
      <c r="P421" s="1"/>
      <c r="Q421" s="1"/>
    </row>
    <row r="422" spans="16:17" ht="13" x14ac:dyDescent="0.15">
      <c r="P422" s="1"/>
      <c r="Q422" s="1"/>
    </row>
    <row r="423" spans="16:17" ht="13" x14ac:dyDescent="0.15">
      <c r="P423" s="1"/>
      <c r="Q423" s="1"/>
    </row>
    <row r="424" spans="16:17" ht="13" x14ac:dyDescent="0.15">
      <c r="P424" s="1"/>
      <c r="Q424" s="1"/>
    </row>
    <row r="425" spans="16:17" ht="13" x14ac:dyDescent="0.15">
      <c r="P425" s="1"/>
      <c r="Q425" s="1"/>
    </row>
    <row r="426" spans="16:17" ht="13" x14ac:dyDescent="0.15">
      <c r="P426" s="1"/>
      <c r="Q426" s="1"/>
    </row>
    <row r="427" spans="16:17" ht="13" x14ac:dyDescent="0.15">
      <c r="P427" s="1"/>
      <c r="Q427" s="1"/>
    </row>
    <row r="428" spans="16:17" ht="13" x14ac:dyDescent="0.15">
      <c r="P428" s="1"/>
      <c r="Q428" s="1"/>
    </row>
    <row r="429" spans="16:17" ht="13" x14ac:dyDescent="0.15">
      <c r="P429" s="1"/>
      <c r="Q429" s="1"/>
    </row>
    <row r="430" spans="16:17" ht="13" x14ac:dyDescent="0.15">
      <c r="P430" s="1"/>
      <c r="Q430" s="1"/>
    </row>
    <row r="431" spans="16:17" ht="13" x14ac:dyDescent="0.15">
      <c r="P431" s="1"/>
      <c r="Q431" s="1"/>
    </row>
    <row r="432" spans="16:17" ht="13" x14ac:dyDescent="0.15">
      <c r="P432" s="1"/>
      <c r="Q432" s="1"/>
    </row>
    <row r="433" spans="16:17" ht="13" x14ac:dyDescent="0.15">
      <c r="P433" s="1"/>
      <c r="Q433" s="1"/>
    </row>
    <row r="434" spans="16:17" ht="13" x14ac:dyDescent="0.15">
      <c r="P434" s="1"/>
      <c r="Q434" s="1"/>
    </row>
    <row r="435" spans="16:17" ht="13" x14ac:dyDescent="0.15">
      <c r="P435" s="1"/>
      <c r="Q435" s="1"/>
    </row>
    <row r="436" spans="16:17" ht="13" x14ac:dyDescent="0.15">
      <c r="P436" s="1"/>
      <c r="Q436" s="1"/>
    </row>
    <row r="437" spans="16:17" ht="13" x14ac:dyDescent="0.15">
      <c r="P437" s="1"/>
      <c r="Q437" s="1"/>
    </row>
    <row r="438" spans="16:17" ht="13" x14ac:dyDescent="0.15">
      <c r="P438" s="1"/>
      <c r="Q438" s="1"/>
    </row>
    <row r="439" spans="16:17" ht="13" x14ac:dyDescent="0.15">
      <c r="P439" s="1"/>
      <c r="Q439" s="1"/>
    </row>
    <row r="440" spans="16:17" ht="13" x14ac:dyDescent="0.15">
      <c r="P440" s="1"/>
      <c r="Q440" s="1"/>
    </row>
    <row r="441" spans="16:17" ht="13" x14ac:dyDescent="0.15">
      <c r="P441" s="1"/>
      <c r="Q441" s="1"/>
    </row>
    <row r="442" spans="16:17" ht="13" x14ac:dyDescent="0.15">
      <c r="P442" s="1"/>
      <c r="Q442" s="1"/>
    </row>
    <row r="443" spans="16:17" ht="13" x14ac:dyDescent="0.15">
      <c r="P443" s="1"/>
      <c r="Q443" s="1"/>
    </row>
    <row r="444" spans="16:17" ht="13" x14ac:dyDescent="0.15">
      <c r="P444" s="1"/>
      <c r="Q444" s="1"/>
    </row>
    <row r="445" spans="16:17" ht="13" x14ac:dyDescent="0.15">
      <c r="P445" s="1"/>
      <c r="Q445" s="1"/>
    </row>
    <row r="446" spans="16:17" ht="13" x14ac:dyDescent="0.15">
      <c r="P446" s="1"/>
      <c r="Q446" s="1"/>
    </row>
    <row r="447" spans="16:17" ht="13" x14ac:dyDescent="0.15">
      <c r="P447" s="1"/>
      <c r="Q447" s="1"/>
    </row>
    <row r="448" spans="16:17" ht="13" x14ac:dyDescent="0.15">
      <c r="P448" s="1"/>
      <c r="Q448" s="1"/>
    </row>
    <row r="449" spans="16:17" ht="13" x14ac:dyDescent="0.15">
      <c r="P449" s="1"/>
      <c r="Q449" s="1"/>
    </row>
    <row r="450" spans="16:17" ht="13" x14ac:dyDescent="0.15">
      <c r="P450" s="1"/>
      <c r="Q450" s="1"/>
    </row>
    <row r="451" spans="16:17" ht="13" x14ac:dyDescent="0.15">
      <c r="P451" s="1"/>
      <c r="Q451" s="1"/>
    </row>
    <row r="452" spans="16:17" ht="13" x14ac:dyDescent="0.15">
      <c r="P452" s="1"/>
      <c r="Q452" s="1"/>
    </row>
    <row r="453" spans="16:17" ht="13" x14ac:dyDescent="0.15">
      <c r="P453" s="1"/>
      <c r="Q453" s="1"/>
    </row>
    <row r="454" spans="16:17" ht="13" x14ac:dyDescent="0.15">
      <c r="P454" s="1"/>
      <c r="Q454" s="1"/>
    </row>
    <row r="455" spans="16:17" ht="13" x14ac:dyDescent="0.15">
      <c r="P455" s="1"/>
      <c r="Q455" s="1"/>
    </row>
    <row r="456" spans="16:17" ht="13" x14ac:dyDescent="0.15">
      <c r="P456" s="1"/>
      <c r="Q456" s="1"/>
    </row>
    <row r="457" spans="16:17" ht="13" x14ac:dyDescent="0.15">
      <c r="P457" s="1"/>
      <c r="Q457" s="1"/>
    </row>
    <row r="458" spans="16:17" ht="13" x14ac:dyDescent="0.15">
      <c r="P458" s="1"/>
      <c r="Q458" s="1"/>
    </row>
    <row r="459" spans="16:17" ht="13" x14ac:dyDescent="0.15">
      <c r="P459" s="1"/>
      <c r="Q459" s="1"/>
    </row>
    <row r="460" spans="16:17" ht="13" x14ac:dyDescent="0.15">
      <c r="P460" s="1"/>
      <c r="Q460" s="1"/>
    </row>
    <row r="461" spans="16:17" ht="13" x14ac:dyDescent="0.15">
      <c r="P461" s="1"/>
      <c r="Q461" s="1"/>
    </row>
    <row r="462" spans="16:17" ht="13" x14ac:dyDescent="0.15">
      <c r="P462" s="1"/>
      <c r="Q462" s="1"/>
    </row>
    <row r="463" spans="16:17" ht="13" x14ac:dyDescent="0.15">
      <c r="P463" s="1"/>
      <c r="Q463" s="1"/>
    </row>
    <row r="464" spans="16:17" ht="13" x14ac:dyDescent="0.15">
      <c r="P464" s="1"/>
      <c r="Q464" s="1"/>
    </row>
    <row r="465" spans="16:17" ht="13" x14ac:dyDescent="0.15">
      <c r="P465" s="1"/>
      <c r="Q465" s="1"/>
    </row>
    <row r="466" spans="16:17" ht="13" x14ac:dyDescent="0.15">
      <c r="P466" s="1"/>
      <c r="Q466" s="1"/>
    </row>
    <row r="467" spans="16:17" ht="13" x14ac:dyDescent="0.15">
      <c r="P467" s="1"/>
      <c r="Q467" s="1"/>
    </row>
    <row r="468" spans="16:17" ht="13" x14ac:dyDescent="0.15">
      <c r="P468" s="1"/>
      <c r="Q468" s="1"/>
    </row>
    <row r="469" spans="16:17" ht="13" x14ac:dyDescent="0.15">
      <c r="P469" s="1"/>
      <c r="Q469" s="1"/>
    </row>
    <row r="470" spans="16:17" ht="13" x14ac:dyDescent="0.15">
      <c r="P470" s="1"/>
      <c r="Q470" s="1"/>
    </row>
    <row r="471" spans="16:17" ht="13" x14ac:dyDescent="0.15">
      <c r="P471" s="1"/>
      <c r="Q471" s="1"/>
    </row>
    <row r="472" spans="16:17" ht="13" x14ac:dyDescent="0.15">
      <c r="P472" s="1"/>
      <c r="Q472" s="1"/>
    </row>
    <row r="473" spans="16:17" ht="13" x14ac:dyDescent="0.15">
      <c r="P473" s="1"/>
      <c r="Q473" s="1"/>
    </row>
    <row r="474" spans="16:17" ht="13" x14ac:dyDescent="0.15">
      <c r="P474" s="1"/>
      <c r="Q474" s="1"/>
    </row>
    <row r="475" spans="16:17" ht="13" x14ac:dyDescent="0.15">
      <c r="P475" s="1"/>
      <c r="Q475" s="1"/>
    </row>
    <row r="476" spans="16:17" ht="13" x14ac:dyDescent="0.15">
      <c r="P476" s="1"/>
      <c r="Q476" s="1"/>
    </row>
    <row r="477" spans="16:17" ht="13" x14ac:dyDescent="0.15">
      <c r="P477" s="1"/>
      <c r="Q477" s="1"/>
    </row>
    <row r="478" spans="16:17" ht="13" x14ac:dyDescent="0.15">
      <c r="P478" s="1"/>
      <c r="Q478" s="1"/>
    </row>
    <row r="479" spans="16:17" ht="13" x14ac:dyDescent="0.15">
      <c r="P479" s="1"/>
      <c r="Q479" s="1"/>
    </row>
    <row r="480" spans="16:17" ht="13" x14ac:dyDescent="0.15">
      <c r="P480" s="1"/>
      <c r="Q480" s="1"/>
    </row>
    <row r="481" spans="16:17" ht="13" x14ac:dyDescent="0.15">
      <c r="P481" s="1"/>
      <c r="Q481" s="1"/>
    </row>
    <row r="482" spans="16:17" ht="13" x14ac:dyDescent="0.15">
      <c r="P482" s="1"/>
      <c r="Q482" s="1"/>
    </row>
    <row r="483" spans="16:17" ht="13" x14ac:dyDescent="0.15">
      <c r="P483" s="1"/>
      <c r="Q483" s="1"/>
    </row>
    <row r="484" spans="16:17" ht="13" x14ac:dyDescent="0.15">
      <c r="P484" s="1"/>
      <c r="Q484" s="1"/>
    </row>
    <row r="485" spans="16:17" ht="13" x14ac:dyDescent="0.15">
      <c r="P485" s="1"/>
      <c r="Q485" s="1"/>
    </row>
    <row r="486" spans="16:17" ht="13" x14ac:dyDescent="0.15">
      <c r="P486" s="1"/>
      <c r="Q486" s="1"/>
    </row>
    <row r="487" spans="16:17" ht="13" x14ac:dyDescent="0.15">
      <c r="P487" s="1"/>
      <c r="Q487" s="1"/>
    </row>
    <row r="488" spans="16:17" ht="13" x14ac:dyDescent="0.15">
      <c r="P488" s="1"/>
      <c r="Q488" s="1"/>
    </row>
    <row r="489" spans="16:17" ht="13" x14ac:dyDescent="0.15">
      <c r="P489" s="1"/>
      <c r="Q489" s="1"/>
    </row>
    <row r="490" spans="16:17" ht="13" x14ac:dyDescent="0.15">
      <c r="P490" s="1"/>
      <c r="Q490" s="1"/>
    </row>
    <row r="491" spans="16:17" ht="13" x14ac:dyDescent="0.15">
      <c r="P491" s="1"/>
      <c r="Q491" s="1"/>
    </row>
    <row r="492" spans="16:17" ht="13" x14ac:dyDescent="0.15">
      <c r="P492" s="1"/>
      <c r="Q492" s="1"/>
    </row>
    <row r="493" spans="16:17" ht="13" x14ac:dyDescent="0.15">
      <c r="P493" s="1"/>
      <c r="Q493" s="1"/>
    </row>
    <row r="494" spans="16:17" ht="13" x14ac:dyDescent="0.15">
      <c r="P494" s="1"/>
      <c r="Q494" s="1"/>
    </row>
    <row r="495" spans="16:17" ht="13" x14ac:dyDescent="0.15">
      <c r="P495" s="1"/>
      <c r="Q495" s="1"/>
    </row>
    <row r="496" spans="16:17" ht="13" x14ac:dyDescent="0.15">
      <c r="P496" s="1"/>
      <c r="Q496" s="1"/>
    </row>
    <row r="497" spans="16:17" ht="13" x14ac:dyDescent="0.15">
      <c r="P497" s="1"/>
      <c r="Q497" s="1"/>
    </row>
    <row r="498" spans="16:17" ht="13" x14ac:dyDescent="0.15">
      <c r="P498" s="1"/>
      <c r="Q498" s="1"/>
    </row>
    <row r="499" spans="16:17" ht="13" x14ac:dyDescent="0.15">
      <c r="P499" s="1"/>
      <c r="Q499" s="1"/>
    </row>
    <row r="500" spans="16:17" ht="13" x14ac:dyDescent="0.15">
      <c r="P500" s="1"/>
      <c r="Q500" s="1"/>
    </row>
    <row r="501" spans="16:17" ht="13" x14ac:dyDescent="0.15">
      <c r="P501" s="1"/>
      <c r="Q501" s="1"/>
    </row>
    <row r="502" spans="16:17" ht="13" x14ac:dyDescent="0.15">
      <c r="P502" s="1"/>
      <c r="Q502" s="1"/>
    </row>
    <row r="503" spans="16:17" ht="13" x14ac:dyDescent="0.15">
      <c r="P503" s="1"/>
      <c r="Q503" s="1"/>
    </row>
    <row r="504" spans="16:17" ht="13" x14ac:dyDescent="0.15">
      <c r="P504" s="1"/>
      <c r="Q504" s="1"/>
    </row>
    <row r="505" spans="16:17" ht="13" x14ac:dyDescent="0.15">
      <c r="P505" s="1"/>
      <c r="Q505" s="1"/>
    </row>
    <row r="506" spans="16:17" ht="13" x14ac:dyDescent="0.15">
      <c r="P506" s="1"/>
      <c r="Q506" s="1"/>
    </row>
    <row r="507" spans="16:17" ht="13" x14ac:dyDescent="0.15">
      <c r="P507" s="1"/>
      <c r="Q507" s="1"/>
    </row>
    <row r="508" spans="16:17" ht="13" x14ac:dyDescent="0.15">
      <c r="P508" s="1"/>
      <c r="Q508" s="1"/>
    </row>
    <row r="509" spans="16:17" ht="13" x14ac:dyDescent="0.15">
      <c r="P509" s="1"/>
      <c r="Q509" s="1"/>
    </row>
    <row r="510" spans="16:17" ht="13" x14ac:dyDescent="0.15">
      <c r="P510" s="1"/>
      <c r="Q510" s="1"/>
    </row>
    <row r="511" spans="16:17" ht="13" x14ac:dyDescent="0.15">
      <c r="P511" s="1"/>
      <c r="Q511" s="1"/>
    </row>
    <row r="512" spans="16:17" ht="13" x14ac:dyDescent="0.15">
      <c r="P512" s="1"/>
      <c r="Q512" s="1"/>
    </row>
    <row r="513" spans="16:17" ht="13" x14ac:dyDescent="0.15">
      <c r="P513" s="1"/>
      <c r="Q513" s="1"/>
    </row>
    <row r="514" spans="16:17" ht="13" x14ac:dyDescent="0.15">
      <c r="P514" s="1"/>
      <c r="Q514" s="1"/>
    </row>
    <row r="515" spans="16:17" ht="13" x14ac:dyDescent="0.15">
      <c r="P515" s="1"/>
      <c r="Q515" s="1"/>
    </row>
    <row r="516" spans="16:17" ht="13" x14ac:dyDescent="0.15">
      <c r="P516" s="1"/>
      <c r="Q516" s="1"/>
    </row>
    <row r="517" spans="16:17" ht="13" x14ac:dyDescent="0.15">
      <c r="P517" s="1"/>
      <c r="Q517" s="1"/>
    </row>
    <row r="518" spans="16:17" ht="13" x14ac:dyDescent="0.15">
      <c r="P518" s="1"/>
      <c r="Q518" s="1"/>
    </row>
    <row r="519" spans="16:17" ht="13" x14ac:dyDescent="0.15">
      <c r="P519" s="1"/>
      <c r="Q519" s="1"/>
    </row>
    <row r="520" spans="16:17" ht="13" x14ac:dyDescent="0.15">
      <c r="P520" s="1"/>
      <c r="Q520" s="1"/>
    </row>
    <row r="521" spans="16:17" ht="13" x14ac:dyDescent="0.15">
      <c r="P521" s="1"/>
      <c r="Q521" s="1"/>
    </row>
    <row r="522" spans="16:17" ht="13" x14ac:dyDescent="0.15">
      <c r="P522" s="1"/>
      <c r="Q522" s="1"/>
    </row>
    <row r="523" spans="16:17" ht="13" x14ac:dyDescent="0.15">
      <c r="P523" s="1"/>
      <c r="Q523" s="1"/>
    </row>
    <row r="524" spans="16:17" ht="13" x14ac:dyDescent="0.15">
      <c r="P524" s="1"/>
      <c r="Q524" s="1"/>
    </row>
    <row r="525" spans="16:17" ht="13" x14ac:dyDescent="0.15">
      <c r="P525" s="1"/>
      <c r="Q525" s="1"/>
    </row>
    <row r="526" spans="16:17" ht="13" x14ac:dyDescent="0.15">
      <c r="P526" s="1"/>
      <c r="Q526" s="1"/>
    </row>
    <row r="527" spans="16:17" ht="13" x14ac:dyDescent="0.15">
      <c r="P527" s="1"/>
      <c r="Q527" s="1"/>
    </row>
    <row r="528" spans="16:17" ht="13" x14ac:dyDescent="0.15">
      <c r="P528" s="1"/>
      <c r="Q528" s="1"/>
    </row>
    <row r="529" spans="16:17" ht="13" x14ac:dyDescent="0.15">
      <c r="P529" s="1"/>
      <c r="Q529" s="1"/>
    </row>
    <row r="530" spans="16:17" ht="13" x14ac:dyDescent="0.15">
      <c r="P530" s="1"/>
      <c r="Q530" s="1"/>
    </row>
    <row r="531" spans="16:17" ht="13" x14ac:dyDescent="0.15">
      <c r="P531" s="1"/>
      <c r="Q531" s="1"/>
    </row>
    <row r="532" spans="16:17" ht="13" x14ac:dyDescent="0.15">
      <c r="P532" s="1"/>
      <c r="Q532" s="1"/>
    </row>
    <row r="533" spans="16:17" ht="13" x14ac:dyDescent="0.15">
      <c r="P533" s="1"/>
      <c r="Q533" s="1"/>
    </row>
    <row r="534" spans="16:17" ht="13" x14ac:dyDescent="0.15">
      <c r="P534" s="1"/>
      <c r="Q534" s="1"/>
    </row>
    <row r="535" spans="16:17" ht="13" x14ac:dyDescent="0.15">
      <c r="P535" s="1"/>
      <c r="Q535" s="1"/>
    </row>
    <row r="536" spans="16:17" ht="13" x14ac:dyDescent="0.15">
      <c r="P536" s="1"/>
      <c r="Q536" s="1"/>
    </row>
    <row r="537" spans="16:17" ht="13" x14ac:dyDescent="0.15">
      <c r="P537" s="1"/>
      <c r="Q537" s="1"/>
    </row>
    <row r="538" spans="16:17" ht="13" x14ac:dyDescent="0.15">
      <c r="P538" s="1"/>
      <c r="Q538" s="1"/>
    </row>
    <row r="539" spans="16:17" ht="13" x14ac:dyDescent="0.15">
      <c r="P539" s="1"/>
      <c r="Q539" s="1"/>
    </row>
    <row r="540" spans="16:17" ht="13" x14ac:dyDescent="0.15">
      <c r="P540" s="1"/>
      <c r="Q540" s="1"/>
    </row>
    <row r="541" spans="16:17" ht="13" x14ac:dyDescent="0.15">
      <c r="P541" s="1"/>
      <c r="Q541" s="1"/>
    </row>
    <row r="542" spans="16:17" ht="13" x14ac:dyDescent="0.15">
      <c r="P542" s="1"/>
      <c r="Q542" s="1"/>
    </row>
    <row r="543" spans="16:17" ht="13" x14ac:dyDescent="0.15">
      <c r="P543" s="1"/>
      <c r="Q543" s="1"/>
    </row>
    <row r="544" spans="16:17" ht="13" x14ac:dyDescent="0.15">
      <c r="P544" s="1"/>
      <c r="Q544" s="1"/>
    </row>
    <row r="545" spans="16:17" ht="13" x14ac:dyDescent="0.15">
      <c r="P545" s="1"/>
      <c r="Q545" s="1"/>
    </row>
    <row r="546" spans="16:17" ht="13" x14ac:dyDescent="0.15">
      <c r="P546" s="1"/>
      <c r="Q546" s="1"/>
    </row>
    <row r="547" spans="16:17" ht="13" x14ac:dyDescent="0.15">
      <c r="P547" s="1"/>
      <c r="Q547" s="1"/>
    </row>
    <row r="548" spans="16:17" ht="13" x14ac:dyDescent="0.15">
      <c r="P548" s="1"/>
      <c r="Q548" s="1"/>
    </row>
    <row r="549" spans="16:17" ht="13" x14ac:dyDescent="0.15">
      <c r="P549" s="1"/>
      <c r="Q549" s="1"/>
    </row>
    <row r="550" spans="16:17" ht="13" x14ac:dyDescent="0.15">
      <c r="P550" s="1"/>
      <c r="Q550" s="1"/>
    </row>
    <row r="551" spans="16:17" ht="13" x14ac:dyDescent="0.15">
      <c r="P551" s="1"/>
      <c r="Q551" s="1"/>
    </row>
    <row r="552" spans="16:17" ht="13" x14ac:dyDescent="0.15">
      <c r="P552" s="1"/>
      <c r="Q552" s="1"/>
    </row>
    <row r="553" spans="16:17" ht="13" x14ac:dyDescent="0.15">
      <c r="P553" s="1"/>
      <c r="Q553" s="1"/>
    </row>
    <row r="554" spans="16:17" ht="13" x14ac:dyDescent="0.15">
      <c r="P554" s="1"/>
      <c r="Q554" s="1"/>
    </row>
    <row r="555" spans="16:17" ht="13" x14ac:dyDescent="0.15">
      <c r="P555" s="1"/>
      <c r="Q555" s="1"/>
    </row>
    <row r="556" spans="16:17" ht="13" x14ac:dyDescent="0.15">
      <c r="P556" s="1"/>
      <c r="Q556" s="1"/>
    </row>
    <row r="557" spans="16:17" ht="13" x14ac:dyDescent="0.15">
      <c r="P557" s="1"/>
      <c r="Q557" s="1"/>
    </row>
    <row r="558" spans="16:17" ht="13" x14ac:dyDescent="0.15">
      <c r="P558" s="1"/>
      <c r="Q558" s="1"/>
    </row>
    <row r="559" spans="16:17" ht="13" x14ac:dyDescent="0.15">
      <c r="P559" s="1"/>
      <c r="Q559" s="1"/>
    </row>
    <row r="560" spans="16:17" ht="13" x14ac:dyDescent="0.15">
      <c r="P560" s="1"/>
      <c r="Q560" s="1"/>
    </row>
    <row r="561" spans="16:17" ht="13" x14ac:dyDescent="0.15">
      <c r="P561" s="1"/>
      <c r="Q561" s="1"/>
    </row>
    <row r="562" spans="16:17" ht="13" x14ac:dyDescent="0.15">
      <c r="P562" s="1"/>
      <c r="Q562" s="1"/>
    </row>
    <row r="563" spans="16:17" ht="13" x14ac:dyDescent="0.15">
      <c r="P563" s="1"/>
      <c r="Q563" s="1"/>
    </row>
    <row r="564" spans="16:17" ht="13" x14ac:dyDescent="0.15">
      <c r="P564" s="1"/>
      <c r="Q564" s="1"/>
    </row>
    <row r="565" spans="16:17" ht="13" x14ac:dyDescent="0.15">
      <c r="P565" s="1"/>
      <c r="Q565" s="1"/>
    </row>
    <row r="566" spans="16:17" ht="13" x14ac:dyDescent="0.15">
      <c r="P566" s="1"/>
      <c r="Q566" s="1"/>
    </row>
    <row r="567" spans="16:17" ht="13" x14ac:dyDescent="0.15">
      <c r="P567" s="1"/>
      <c r="Q567" s="1"/>
    </row>
    <row r="568" spans="16:17" ht="13" x14ac:dyDescent="0.15">
      <c r="P568" s="1"/>
      <c r="Q568" s="1"/>
    </row>
    <row r="569" spans="16:17" ht="13" x14ac:dyDescent="0.15">
      <c r="P569" s="1"/>
      <c r="Q569" s="1"/>
    </row>
    <row r="570" spans="16:17" ht="13" x14ac:dyDescent="0.15">
      <c r="P570" s="1"/>
      <c r="Q570" s="1"/>
    </row>
    <row r="571" spans="16:17" ht="13" x14ac:dyDescent="0.15">
      <c r="P571" s="1"/>
      <c r="Q571" s="1"/>
    </row>
    <row r="572" spans="16:17" ht="13" x14ac:dyDescent="0.15">
      <c r="P572" s="1"/>
      <c r="Q572" s="1"/>
    </row>
    <row r="573" spans="16:17" ht="13" x14ac:dyDescent="0.15">
      <c r="P573" s="1"/>
      <c r="Q573" s="1"/>
    </row>
    <row r="574" spans="16:17" ht="13" x14ac:dyDescent="0.15">
      <c r="P574" s="1"/>
      <c r="Q574" s="1"/>
    </row>
    <row r="575" spans="16:17" ht="13" x14ac:dyDescent="0.15">
      <c r="P575" s="1"/>
      <c r="Q575" s="1"/>
    </row>
    <row r="576" spans="16:17" ht="13" x14ac:dyDescent="0.15">
      <c r="P576" s="1"/>
      <c r="Q576" s="1"/>
    </row>
    <row r="577" spans="16:17" ht="13" x14ac:dyDescent="0.15">
      <c r="P577" s="1"/>
      <c r="Q577" s="1"/>
    </row>
    <row r="578" spans="16:17" ht="13" x14ac:dyDescent="0.15">
      <c r="P578" s="1"/>
      <c r="Q578" s="1"/>
    </row>
    <row r="579" spans="16:17" ht="13" x14ac:dyDescent="0.15">
      <c r="P579" s="1"/>
      <c r="Q579" s="1"/>
    </row>
    <row r="580" spans="16:17" ht="13" x14ac:dyDescent="0.15">
      <c r="P580" s="1"/>
      <c r="Q580" s="1"/>
    </row>
    <row r="581" spans="16:17" ht="13" x14ac:dyDescent="0.15">
      <c r="P581" s="1"/>
      <c r="Q581" s="1"/>
    </row>
    <row r="582" spans="16:17" ht="13" x14ac:dyDescent="0.15">
      <c r="P582" s="1"/>
      <c r="Q582" s="1"/>
    </row>
    <row r="583" spans="16:17" ht="13" x14ac:dyDescent="0.15">
      <c r="P583" s="1"/>
      <c r="Q583" s="1"/>
    </row>
    <row r="584" spans="16:17" ht="13" x14ac:dyDescent="0.15">
      <c r="P584" s="1"/>
      <c r="Q584" s="1"/>
    </row>
    <row r="585" spans="16:17" ht="13" x14ac:dyDescent="0.15">
      <c r="P585" s="1"/>
      <c r="Q585" s="1"/>
    </row>
    <row r="586" spans="16:17" ht="13" x14ac:dyDescent="0.15">
      <c r="P586" s="1"/>
      <c r="Q586" s="1"/>
    </row>
    <row r="587" spans="16:17" ht="13" x14ac:dyDescent="0.15">
      <c r="P587" s="1"/>
      <c r="Q587" s="1"/>
    </row>
    <row r="588" spans="16:17" ht="13" x14ac:dyDescent="0.15">
      <c r="P588" s="1"/>
      <c r="Q588" s="1"/>
    </row>
    <row r="589" spans="16:17" ht="13" x14ac:dyDescent="0.15">
      <c r="P589" s="1"/>
      <c r="Q589" s="1"/>
    </row>
    <row r="590" spans="16:17" ht="13" x14ac:dyDescent="0.15">
      <c r="P590" s="1"/>
      <c r="Q590" s="1"/>
    </row>
    <row r="591" spans="16:17" ht="13" x14ac:dyDescent="0.15">
      <c r="P591" s="1"/>
      <c r="Q591" s="1"/>
    </row>
    <row r="592" spans="16:17" ht="13" x14ac:dyDescent="0.15">
      <c r="P592" s="1"/>
      <c r="Q592" s="1"/>
    </row>
    <row r="593" spans="16:17" ht="13" x14ac:dyDescent="0.15">
      <c r="P593" s="1"/>
      <c r="Q593" s="1"/>
    </row>
    <row r="594" spans="16:17" ht="13" x14ac:dyDescent="0.15">
      <c r="P594" s="1"/>
      <c r="Q594" s="1"/>
    </row>
    <row r="595" spans="16:17" ht="13" x14ac:dyDescent="0.15">
      <c r="P595" s="1"/>
      <c r="Q595" s="1"/>
    </row>
    <row r="596" spans="16:17" ht="13" x14ac:dyDescent="0.15">
      <c r="P596" s="1"/>
      <c r="Q596" s="1"/>
    </row>
    <row r="597" spans="16:17" ht="13" x14ac:dyDescent="0.15">
      <c r="P597" s="1"/>
      <c r="Q597" s="1"/>
    </row>
    <row r="598" spans="16:17" ht="13" x14ac:dyDescent="0.15">
      <c r="P598" s="1"/>
      <c r="Q598" s="1"/>
    </row>
    <row r="599" spans="16:17" ht="13" x14ac:dyDescent="0.15">
      <c r="P599" s="1"/>
      <c r="Q599" s="1"/>
    </row>
    <row r="600" spans="16:17" ht="13" x14ac:dyDescent="0.15">
      <c r="P600" s="1"/>
      <c r="Q600" s="1"/>
    </row>
    <row r="601" spans="16:17" ht="13" x14ac:dyDescent="0.15">
      <c r="P601" s="1"/>
      <c r="Q601" s="1"/>
    </row>
    <row r="602" spans="16:17" ht="13" x14ac:dyDescent="0.15">
      <c r="P602" s="1"/>
      <c r="Q602" s="1"/>
    </row>
    <row r="603" spans="16:17" ht="13" x14ac:dyDescent="0.15">
      <c r="P603" s="1"/>
      <c r="Q603" s="1"/>
    </row>
    <row r="604" spans="16:17" ht="13" x14ac:dyDescent="0.15">
      <c r="P604" s="1"/>
      <c r="Q604" s="1"/>
    </row>
    <row r="605" spans="16:17" ht="13" x14ac:dyDescent="0.15">
      <c r="P605" s="1"/>
      <c r="Q605" s="1"/>
    </row>
    <row r="606" spans="16:17" ht="13" x14ac:dyDescent="0.15">
      <c r="P606" s="1"/>
      <c r="Q606" s="1"/>
    </row>
    <row r="607" spans="16:17" ht="13" x14ac:dyDescent="0.15">
      <c r="P607" s="1"/>
      <c r="Q607" s="1"/>
    </row>
    <row r="608" spans="16:17" ht="13" x14ac:dyDescent="0.15">
      <c r="P608" s="1"/>
      <c r="Q608" s="1"/>
    </row>
    <row r="609" spans="16:17" ht="13" x14ac:dyDescent="0.15">
      <c r="P609" s="1"/>
      <c r="Q609" s="1"/>
    </row>
    <row r="610" spans="16:17" ht="13" x14ac:dyDescent="0.15">
      <c r="P610" s="1"/>
      <c r="Q610" s="1"/>
    </row>
    <row r="611" spans="16:17" ht="13" x14ac:dyDescent="0.15">
      <c r="P611" s="1"/>
      <c r="Q611" s="1"/>
    </row>
    <row r="612" spans="16:17" ht="13" x14ac:dyDescent="0.15">
      <c r="P612" s="1"/>
      <c r="Q612" s="1"/>
    </row>
    <row r="613" spans="16:17" ht="13" x14ac:dyDescent="0.15">
      <c r="P613" s="1"/>
      <c r="Q613" s="1"/>
    </row>
    <row r="614" spans="16:17" ht="13" x14ac:dyDescent="0.15">
      <c r="P614" s="1"/>
      <c r="Q614" s="1"/>
    </row>
    <row r="615" spans="16:17" ht="13" x14ac:dyDescent="0.15">
      <c r="P615" s="1"/>
      <c r="Q615" s="1"/>
    </row>
    <row r="616" spans="16:17" ht="13" x14ac:dyDescent="0.15">
      <c r="P616" s="1"/>
      <c r="Q616" s="1"/>
    </row>
    <row r="617" spans="16:17" ht="13" x14ac:dyDescent="0.15">
      <c r="P617" s="1"/>
      <c r="Q617" s="1"/>
    </row>
    <row r="618" spans="16:17" ht="13" x14ac:dyDescent="0.15">
      <c r="P618" s="1"/>
      <c r="Q618" s="1"/>
    </row>
    <row r="619" spans="16:17" ht="13" x14ac:dyDescent="0.15">
      <c r="P619" s="1"/>
      <c r="Q619" s="1"/>
    </row>
    <row r="620" spans="16:17" ht="13" x14ac:dyDescent="0.15">
      <c r="P620" s="1"/>
      <c r="Q620" s="1"/>
    </row>
    <row r="621" spans="16:17" ht="13" x14ac:dyDescent="0.15">
      <c r="P621" s="1"/>
      <c r="Q621" s="1"/>
    </row>
    <row r="622" spans="16:17" ht="13" x14ac:dyDescent="0.15">
      <c r="P622" s="1"/>
      <c r="Q622" s="1"/>
    </row>
    <row r="623" spans="16:17" ht="13" x14ac:dyDescent="0.15">
      <c r="P623" s="1"/>
      <c r="Q623" s="1"/>
    </row>
    <row r="624" spans="16:17" ht="13" x14ac:dyDescent="0.15">
      <c r="P624" s="1"/>
      <c r="Q624" s="1"/>
    </row>
    <row r="625" spans="16:17" ht="13" x14ac:dyDescent="0.15">
      <c r="P625" s="1"/>
      <c r="Q625" s="1"/>
    </row>
    <row r="626" spans="16:17" ht="13" x14ac:dyDescent="0.15">
      <c r="P626" s="1"/>
      <c r="Q626" s="1"/>
    </row>
    <row r="627" spans="16:17" ht="13" x14ac:dyDescent="0.15">
      <c r="P627" s="1"/>
      <c r="Q627" s="1"/>
    </row>
    <row r="628" spans="16:17" ht="13" x14ac:dyDescent="0.15">
      <c r="P628" s="1"/>
      <c r="Q628" s="1"/>
    </row>
    <row r="629" spans="16:17" ht="13" x14ac:dyDescent="0.15">
      <c r="P629" s="1"/>
      <c r="Q629" s="1"/>
    </row>
    <row r="630" spans="16:17" ht="13" x14ac:dyDescent="0.15">
      <c r="P630" s="1"/>
      <c r="Q630" s="1"/>
    </row>
    <row r="631" spans="16:17" ht="13" x14ac:dyDescent="0.15">
      <c r="P631" s="1"/>
      <c r="Q631" s="1"/>
    </row>
    <row r="632" spans="16:17" ht="13" x14ac:dyDescent="0.15">
      <c r="P632" s="1"/>
      <c r="Q632" s="1"/>
    </row>
    <row r="633" spans="16:17" ht="13" x14ac:dyDescent="0.15">
      <c r="P633" s="1"/>
      <c r="Q633" s="1"/>
    </row>
    <row r="634" spans="16:17" ht="13" x14ac:dyDescent="0.15">
      <c r="P634" s="1"/>
      <c r="Q634" s="1"/>
    </row>
    <row r="635" spans="16:17" ht="13" x14ac:dyDescent="0.15">
      <c r="P635" s="1"/>
      <c r="Q635" s="1"/>
    </row>
    <row r="636" spans="16:17" ht="13" x14ac:dyDescent="0.15">
      <c r="P636" s="1"/>
      <c r="Q636" s="1"/>
    </row>
    <row r="637" spans="16:17" ht="13" x14ac:dyDescent="0.15">
      <c r="P637" s="1"/>
      <c r="Q637" s="1"/>
    </row>
    <row r="638" spans="16:17" ht="13" x14ac:dyDescent="0.15">
      <c r="P638" s="1"/>
      <c r="Q638" s="1"/>
    </row>
    <row r="639" spans="16:17" ht="13" x14ac:dyDescent="0.15">
      <c r="P639" s="1"/>
      <c r="Q639" s="1"/>
    </row>
    <row r="640" spans="16:17" ht="13" x14ac:dyDescent="0.15">
      <c r="P640" s="1"/>
      <c r="Q640" s="1"/>
    </row>
    <row r="641" spans="16:17" ht="13" x14ac:dyDescent="0.15">
      <c r="P641" s="1"/>
      <c r="Q641" s="1"/>
    </row>
    <row r="642" spans="16:17" ht="13" x14ac:dyDescent="0.15">
      <c r="P642" s="1"/>
      <c r="Q642" s="1"/>
    </row>
    <row r="643" spans="16:17" ht="13" x14ac:dyDescent="0.15">
      <c r="P643" s="1"/>
      <c r="Q643" s="1"/>
    </row>
    <row r="644" spans="16:17" ht="13" x14ac:dyDescent="0.15">
      <c r="P644" s="1"/>
      <c r="Q644" s="1"/>
    </row>
    <row r="645" spans="16:17" ht="13" x14ac:dyDescent="0.15">
      <c r="P645" s="1"/>
      <c r="Q645" s="1"/>
    </row>
    <row r="646" spans="16:17" ht="13" x14ac:dyDescent="0.15">
      <c r="P646" s="1"/>
      <c r="Q646" s="1"/>
    </row>
    <row r="647" spans="16:17" ht="13" x14ac:dyDescent="0.15">
      <c r="P647" s="1"/>
      <c r="Q647" s="1"/>
    </row>
    <row r="648" spans="16:17" ht="13" x14ac:dyDescent="0.15">
      <c r="P648" s="1"/>
      <c r="Q648" s="1"/>
    </row>
    <row r="649" spans="16:17" ht="13" x14ac:dyDescent="0.15">
      <c r="P649" s="1"/>
      <c r="Q649" s="1"/>
    </row>
    <row r="650" spans="16:17" ht="13" x14ac:dyDescent="0.15">
      <c r="P650" s="1"/>
      <c r="Q650" s="1"/>
    </row>
    <row r="651" spans="16:17" ht="13" x14ac:dyDescent="0.15">
      <c r="P651" s="1"/>
      <c r="Q651" s="1"/>
    </row>
    <row r="652" spans="16:17" ht="13" x14ac:dyDescent="0.15">
      <c r="P652" s="1"/>
      <c r="Q652" s="1"/>
    </row>
    <row r="653" spans="16:17" ht="13" x14ac:dyDescent="0.15">
      <c r="P653" s="1"/>
      <c r="Q653" s="1"/>
    </row>
    <row r="654" spans="16:17" ht="13" x14ac:dyDescent="0.15">
      <c r="P654" s="1"/>
      <c r="Q654" s="1"/>
    </row>
    <row r="655" spans="16:17" ht="13" x14ac:dyDescent="0.15">
      <c r="P655" s="1"/>
      <c r="Q655" s="1"/>
    </row>
    <row r="656" spans="16:17" ht="13" x14ac:dyDescent="0.15">
      <c r="P656" s="1"/>
      <c r="Q656" s="1"/>
    </row>
    <row r="657" spans="16:17" ht="13" x14ac:dyDescent="0.15">
      <c r="P657" s="1"/>
      <c r="Q657" s="1"/>
    </row>
    <row r="658" spans="16:17" ht="13" x14ac:dyDescent="0.15">
      <c r="P658" s="1"/>
      <c r="Q658" s="1"/>
    </row>
    <row r="659" spans="16:17" ht="13" x14ac:dyDescent="0.15">
      <c r="P659" s="1"/>
      <c r="Q659" s="1"/>
    </row>
    <row r="660" spans="16:17" ht="13" x14ac:dyDescent="0.15">
      <c r="P660" s="1"/>
      <c r="Q660" s="1"/>
    </row>
    <row r="661" spans="16:17" ht="13" x14ac:dyDescent="0.15">
      <c r="P661" s="1"/>
      <c r="Q661" s="1"/>
    </row>
    <row r="662" spans="16:17" ht="13" x14ac:dyDescent="0.15">
      <c r="P662" s="1"/>
      <c r="Q662" s="1"/>
    </row>
    <row r="663" spans="16:17" ht="13" x14ac:dyDescent="0.15">
      <c r="P663" s="1"/>
      <c r="Q663" s="1"/>
    </row>
    <row r="664" spans="16:17" ht="13" x14ac:dyDescent="0.15">
      <c r="P664" s="1"/>
      <c r="Q664" s="1"/>
    </row>
    <row r="665" spans="16:17" ht="13" x14ac:dyDescent="0.15">
      <c r="P665" s="1"/>
      <c r="Q665" s="1"/>
    </row>
    <row r="666" spans="16:17" ht="13" x14ac:dyDescent="0.15">
      <c r="P666" s="1"/>
      <c r="Q666" s="1"/>
    </row>
    <row r="667" spans="16:17" ht="13" x14ac:dyDescent="0.15">
      <c r="P667" s="1"/>
      <c r="Q667" s="1"/>
    </row>
    <row r="668" spans="16:17" ht="13" x14ac:dyDescent="0.15">
      <c r="P668" s="1"/>
      <c r="Q668" s="1"/>
    </row>
    <row r="669" spans="16:17" ht="13" x14ac:dyDescent="0.15">
      <c r="P669" s="1"/>
      <c r="Q669" s="1"/>
    </row>
    <row r="670" spans="16:17" ht="13" x14ac:dyDescent="0.15">
      <c r="P670" s="1"/>
      <c r="Q670" s="1"/>
    </row>
    <row r="671" spans="16:17" ht="13" x14ac:dyDescent="0.15">
      <c r="P671" s="1"/>
      <c r="Q671" s="1"/>
    </row>
    <row r="672" spans="16:17" ht="13" x14ac:dyDescent="0.15">
      <c r="P672" s="1"/>
      <c r="Q672" s="1"/>
    </row>
    <row r="673" spans="16:17" ht="13" x14ac:dyDescent="0.15">
      <c r="P673" s="1"/>
      <c r="Q673" s="1"/>
    </row>
    <row r="674" spans="16:17" ht="13" x14ac:dyDescent="0.15">
      <c r="P674" s="1"/>
      <c r="Q674" s="1"/>
    </row>
    <row r="675" spans="16:17" ht="13" x14ac:dyDescent="0.15">
      <c r="P675" s="1"/>
      <c r="Q675" s="1"/>
    </row>
    <row r="676" spans="16:17" ht="13" x14ac:dyDescent="0.15">
      <c r="P676" s="1"/>
      <c r="Q676" s="1"/>
    </row>
    <row r="677" spans="16:17" ht="13" x14ac:dyDescent="0.15">
      <c r="P677" s="1"/>
      <c r="Q677" s="1"/>
    </row>
    <row r="678" spans="16:17" ht="13" x14ac:dyDescent="0.15">
      <c r="P678" s="1"/>
      <c r="Q678" s="1"/>
    </row>
    <row r="679" spans="16:17" ht="13" x14ac:dyDescent="0.15">
      <c r="P679" s="1"/>
      <c r="Q679" s="1"/>
    </row>
    <row r="680" spans="16:17" ht="13" x14ac:dyDescent="0.15">
      <c r="P680" s="1"/>
      <c r="Q680" s="1"/>
    </row>
    <row r="681" spans="16:17" ht="13" x14ac:dyDescent="0.15">
      <c r="P681" s="1"/>
      <c r="Q681" s="1"/>
    </row>
    <row r="682" spans="16:17" ht="13" x14ac:dyDescent="0.15">
      <c r="P682" s="1"/>
      <c r="Q682" s="1"/>
    </row>
    <row r="683" spans="16:17" ht="13" x14ac:dyDescent="0.15">
      <c r="P683" s="1"/>
      <c r="Q683" s="1"/>
    </row>
    <row r="684" spans="16:17" ht="13" x14ac:dyDescent="0.15">
      <c r="P684" s="1"/>
      <c r="Q684" s="1"/>
    </row>
    <row r="685" spans="16:17" ht="13" x14ac:dyDescent="0.15">
      <c r="P685" s="1"/>
      <c r="Q685" s="1"/>
    </row>
    <row r="686" spans="16:17" ht="13" x14ac:dyDescent="0.15">
      <c r="P686" s="1"/>
      <c r="Q686" s="1"/>
    </row>
    <row r="687" spans="16:17" ht="13" x14ac:dyDescent="0.15">
      <c r="P687" s="1"/>
      <c r="Q687" s="1"/>
    </row>
    <row r="688" spans="16:17" ht="13" x14ac:dyDescent="0.15">
      <c r="P688" s="1"/>
      <c r="Q688" s="1"/>
    </row>
    <row r="689" spans="16:17" ht="13" x14ac:dyDescent="0.15">
      <c r="P689" s="1"/>
      <c r="Q689" s="1"/>
    </row>
    <row r="690" spans="16:17" ht="13" x14ac:dyDescent="0.15">
      <c r="P690" s="1"/>
      <c r="Q690" s="1"/>
    </row>
    <row r="691" spans="16:17" ht="13" x14ac:dyDescent="0.15">
      <c r="P691" s="1"/>
      <c r="Q691" s="1"/>
    </row>
    <row r="692" spans="16:17" ht="13" x14ac:dyDescent="0.15">
      <c r="P692" s="1"/>
      <c r="Q692" s="1"/>
    </row>
    <row r="693" spans="16:17" ht="13" x14ac:dyDescent="0.15">
      <c r="P693" s="1"/>
      <c r="Q693" s="1"/>
    </row>
    <row r="694" spans="16:17" ht="13" x14ac:dyDescent="0.15">
      <c r="P694" s="1"/>
      <c r="Q694" s="1"/>
    </row>
    <row r="695" spans="16:17" ht="13" x14ac:dyDescent="0.15">
      <c r="P695" s="1"/>
      <c r="Q695" s="1"/>
    </row>
    <row r="696" spans="16:17" ht="13" x14ac:dyDescent="0.15">
      <c r="P696" s="1"/>
      <c r="Q696" s="1"/>
    </row>
    <row r="697" spans="16:17" ht="13" x14ac:dyDescent="0.15">
      <c r="P697" s="1"/>
      <c r="Q697" s="1"/>
    </row>
    <row r="698" spans="16:17" ht="13" x14ac:dyDescent="0.15">
      <c r="P698" s="1"/>
      <c r="Q698" s="1"/>
    </row>
    <row r="699" spans="16:17" ht="13" x14ac:dyDescent="0.15">
      <c r="P699" s="1"/>
      <c r="Q699" s="1"/>
    </row>
    <row r="700" spans="16:17" ht="13" x14ac:dyDescent="0.15">
      <c r="P700" s="1"/>
      <c r="Q700" s="1"/>
    </row>
    <row r="701" spans="16:17" ht="13" x14ac:dyDescent="0.15">
      <c r="P701" s="1"/>
      <c r="Q701" s="1"/>
    </row>
    <row r="702" spans="16:17" ht="13" x14ac:dyDescent="0.15">
      <c r="P702" s="1"/>
      <c r="Q702" s="1"/>
    </row>
    <row r="703" spans="16:17" ht="13" x14ac:dyDescent="0.15">
      <c r="P703" s="1"/>
      <c r="Q703" s="1"/>
    </row>
    <row r="704" spans="16:17" ht="13" x14ac:dyDescent="0.15">
      <c r="P704" s="1"/>
      <c r="Q704" s="1"/>
    </row>
    <row r="705" spans="16:17" ht="13" x14ac:dyDescent="0.15">
      <c r="P705" s="1"/>
      <c r="Q705" s="1"/>
    </row>
    <row r="706" spans="16:17" ht="13" x14ac:dyDescent="0.15">
      <c r="P706" s="1"/>
      <c r="Q706" s="1"/>
    </row>
    <row r="707" spans="16:17" ht="13" x14ac:dyDescent="0.15">
      <c r="P707" s="1"/>
      <c r="Q707" s="1"/>
    </row>
    <row r="708" spans="16:17" ht="13" x14ac:dyDescent="0.15">
      <c r="P708" s="1"/>
      <c r="Q708" s="1"/>
    </row>
    <row r="709" spans="16:17" ht="13" x14ac:dyDescent="0.15">
      <c r="P709" s="1"/>
      <c r="Q709" s="1"/>
    </row>
    <row r="710" spans="16:17" ht="13" x14ac:dyDescent="0.15">
      <c r="P710" s="1"/>
      <c r="Q710" s="1"/>
    </row>
    <row r="711" spans="16:17" ht="13" x14ac:dyDescent="0.15">
      <c r="P711" s="1"/>
      <c r="Q711" s="1"/>
    </row>
    <row r="712" spans="16:17" ht="13" x14ac:dyDescent="0.15">
      <c r="P712" s="1"/>
      <c r="Q712" s="1"/>
    </row>
    <row r="713" spans="16:17" ht="13" x14ac:dyDescent="0.15">
      <c r="P713" s="1"/>
      <c r="Q713" s="1"/>
    </row>
    <row r="714" spans="16:17" ht="13" x14ac:dyDescent="0.15">
      <c r="P714" s="1"/>
      <c r="Q714" s="1"/>
    </row>
    <row r="715" spans="16:17" ht="13" x14ac:dyDescent="0.15">
      <c r="P715" s="1"/>
      <c r="Q715" s="1"/>
    </row>
    <row r="716" spans="16:17" ht="13" x14ac:dyDescent="0.15">
      <c r="P716" s="1"/>
      <c r="Q716" s="1"/>
    </row>
    <row r="717" spans="16:17" ht="13" x14ac:dyDescent="0.15">
      <c r="P717" s="1"/>
      <c r="Q717" s="1"/>
    </row>
    <row r="718" spans="16:17" ht="13" x14ac:dyDescent="0.15">
      <c r="P718" s="1"/>
      <c r="Q718" s="1"/>
    </row>
    <row r="719" spans="16:17" ht="13" x14ac:dyDescent="0.15">
      <c r="P719" s="1"/>
      <c r="Q719" s="1"/>
    </row>
    <row r="720" spans="16:17" ht="13" x14ac:dyDescent="0.15">
      <c r="P720" s="1"/>
      <c r="Q720" s="1"/>
    </row>
    <row r="721" spans="16:17" ht="13" x14ac:dyDescent="0.15">
      <c r="P721" s="1"/>
      <c r="Q721" s="1"/>
    </row>
    <row r="722" spans="16:17" ht="13" x14ac:dyDescent="0.15">
      <c r="P722" s="1"/>
      <c r="Q722" s="1"/>
    </row>
    <row r="723" spans="16:17" ht="13" x14ac:dyDescent="0.15">
      <c r="P723" s="1"/>
      <c r="Q723" s="1"/>
    </row>
    <row r="724" spans="16:17" ht="13" x14ac:dyDescent="0.15">
      <c r="P724" s="1"/>
      <c r="Q724" s="1"/>
    </row>
    <row r="725" spans="16:17" ht="13" x14ac:dyDescent="0.15">
      <c r="P725" s="1"/>
      <c r="Q725" s="1"/>
    </row>
    <row r="726" spans="16:17" ht="13" x14ac:dyDescent="0.15">
      <c r="P726" s="1"/>
      <c r="Q726" s="1"/>
    </row>
    <row r="727" spans="16:17" ht="13" x14ac:dyDescent="0.15">
      <c r="P727" s="1"/>
      <c r="Q727" s="1"/>
    </row>
    <row r="728" spans="16:17" ht="13" x14ac:dyDescent="0.15">
      <c r="P728" s="1"/>
      <c r="Q728" s="1"/>
    </row>
    <row r="729" spans="16:17" ht="13" x14ac:dyDescent="0.15">
      <c r="P729" s="1"/>
      <c r="Q729" s="1"/>
    </row>
    <row r="730" spans="16:17" ht="13" x14ac:dyDescent="0.15">
      <c r="P730" s="1"/>
      <c r="Q730" s="1"/>
    </row>
    <row r="731" spans="16:17" ht="13" x14ac:dyDescent="0.15">
      <c r="P731" s="1"/>
      <c r="Q731" s="1"/>
    </row>
    <row r="732" spans="16:17" ht="13" x14ac:dyDescent="0.15">
      <c r="P732" s="1"/>
      <c r="Q732" s="1"/>
    </row>
    <row r="733" spans="16:17" ht="13" x14ac:dyDescent="0.15">
      <c r="P733" s="1"/>
      <c r="Q733" s="1"/>
    </row>
    <row r="734" spans="16:17" ht="13" x14ac:dyDescent="0.15">
      <c r="P734" s="1"/>
      <c r="Q734" s="1"/>
    </row>
    <row r="735" spans="16:17" ht="13" x14ac:dyDescent="0.15">
      <c r="P735" s="1"/>
      <c r="Q735" s="1"/>
    </row>
    <row r="736" spans="16:17" ht="13" x14ac:dyDescent="0.15">
      <c r="P736" s="1"/>
      <c r="Q736" s="1"/>
    </row>
    <row r="737" spans="16:17" ht="13" x14ac:dyDescent="0.15">
      <c r="P737" s="1"/>
      <c r="Q737" s="1"/>
    </row>
    <row r="738" spans="16:17" ht="13" x14ac:dyDescent="0.15">
      <c r="P738" s="1"/>
      <c r="Q738" s="1"/>
    </row>
    <row r="739" spans="16:17" ht="13" x14ac:dyDescent="0.15">
      <c r="P739" s="1"/>
      <c r="Q739" s="1"/>
    </row>
    <row r="740" spans="16:17" ht="13" x14ac:dyDescent="0.15">
      <c r="P740" s="1"/>
      <c r="Q740" s="1"/>
    </row>
    <row r="741" spans="16:17" ht="13" x14ac:dyDescent="0.15">
      <c r="P741" s="1"/>
      <c r="Q741" s="1"/>
    </row>
    <row r="742" spans="16:17" ht="13" x14ac:dyDescent="0.15">
      <c r="P742" s="1"/>
      <c r="Q742" s="1"/>
    </row>
    <row r="743" spans="16:17" ht="13" x14ac:dyDescent="0.15">
      <c r="P743" s="1"/>
      <c r="Q743" s="1"/>
    </row>
    <row r="744" spans="16:17" ht="13" x14ac:dyDescent="0.15">
      <c r="P744" s="1"/>
      <c r="Q744" s="1"/>
    </row>
    <row r="745" spans="16:17" ht="13" x14ac:dyDescent="0.15">
      <c r="P745" s="1"/>
      <c r="Q745" s="1"/>
    </row>
    <row r="746" spans="16:17" ht="13" x14ac:dyDescent="0.15">
      <c r="P746" s="1"/>
      <c r="Q746" s="1"/>
    </row>
    <row r="747" spans="16:17" ht="13" x14ac:dyDescent="0.15">
      <c r="P747" s="1"/>
      <c r="Q747" s="1"/>
    </row>
    <row r="748" spans="16:17" ht="13" x14ac:dyDescent="0.15">
      <c r="P748" s="1"/>
      <c r="Q748" s="1"/>
    </row>
    <row r="749" spans="16:17" ht="13" x14ac:dyDescent="0.15">
      <c r="P749" s="1"/>
      <c r="Q749" s="1"/>
    </row>
    <row r="750" spans="16:17" ht="13" x14ac:dyDescent="0.15">
      <c r="P750" s="1"/>
      <c r="Q750" s="1"/>
    </row>
    <row r="751" spans="16:17" ht="13" x14ac:dyDescent="0.15">
      <c r="P751" s="1"/>
      <c r="Q751" s="1"/>
    </row>
    <row r="752" spans="16:17" ht="13" x14ac:dyDescent="0.15">
      <c r="P752" s="1"/>
      <c r="Q752" s="1"/>
    </row>
    <row r="753" spans="16:17" ht="13" x14ac:dyDescent="0.15">
      <c r="P753" s="1"/>
      <c r="Q753" s="1"/>
    </row>
    <row r="754" spans="16:17" ht="13" x14ac:dyDescent="0.15">
      <c r="P754" s="1"/>
      <c r="Q754" s="1"/>
    </row>
    <row r="755" spans="16:17" ht="13" x14ac:dyDescent="0.15">
      <c r="P755" s="1"/>
      <c r="Q755" s="1"/>
    </row>
    <row r="756" spans="16:17" ht="13" x14ac:dyDescent="0.15">
      <c r="P756" s="1"/>
      <c r="Q756" s="1"/>
    </row>
    <row r="757" spans="16:17" ht="13" x14ac:dyDescent="0.15">
      <c r="P757" s="1"/>
      <c r="Q757" s="1"/>
    </row>
    <row r="758" spans="16:17" ht="13" x14ac:dyDescent="0.15">
      <c r="P758" s="1"/>
      <c r="Q758" s="1"/>
    </row>
    <row r="759" spans="16:17" ht="13" x14ac:dyDescent="0.15">
      <c r="P759" s="1"/>
      <c r="Q759" s="1"/>
    </row>
    <row r="760" spans="16:17" ht="13" x14ac:dyDescent="0.15">
      <c r="P760" s="1"/>
      <c r="Q760" s="1"/>
    </row>
    <row r="761" spans="16:17" ht="13" x14ac:dyDescent="0.15">
      <c r="P761" s="1"/>
      <c r="Q761" s="1"/>
    </row>
    <row r="762" spans="16:17" ht="13" x14ac:dyDescent="0.15">
      <c r="P762" s="1"/>
      <c r="Q762" s="1"/>
    </row>
    <row r="763" spans="16:17" ht="13" x14ac:dyDescent="0.15">
      <c r="P763" s="1"/>
      <c r="Q763" s="1"/>
    </row>
    <row r="764" spans="16:17" ht="13" x14ac:dyDescent="0.15">
      <c r="P764" s="1"/>
      <c r="Q764" s="1"/>
    </row>
    <row r="765" spans="16:17" ht="13" x14ac:dyDescent="0.15">
      <c r="P765" s="1"/>
      <c r="Q765" s="1"/>
    </row>
    <row r="766" spans="16:17" ht="13" x14ac:dyDescent="0.15">
      <c r="P766" s="1"/>
      <c r="Q766" s="1"/>
    </row>
    <row r="767" spans="16:17" ht="13" x14ac:dyDescent="0.15">
      <c r="P767" s="1"/>
      <c r="Q767" s="1"/>
    </row>
    <row r="768" spans="16:17" ht="13" x14ac:dyDescent="0.15">
      <c r="P768" s="1"/>
      <c r="Q768" s="1"/>
    </row>
    <row r="769" spans="16:17" ht="13" x14ac:dyDescent="0.15">
      <c r="P769" s="1"/>
      <c r="Q769" s="1"/>
    </row>
    <row r="770" spans="16:17" ht="13" x14ac:dyDescent="0.15">
      <c r="P770" s="1"/>
      <c r="Q770" s="1"/>
    </row>
    <row r="771" spans="16:17" ht="13" x14ac:dyDescent="0.15">
      <c r="P771" s="1"/>
      <c r="Q771" s="1"/>
    </row>
    <row r="772" spans="16:17" ht="13" x14ac:dyDescent="0.15">
      <c r="P772" s="1"/>
      <c r="Q772" s="1"/>
    </row>
    <row r="773" spans="16:17" ht="13" x14ac:dyDescent="0.15">
      <c r="P773" s="1"/>
      <c r="Q773" s="1"/>
    </row>
    <row r="774" spans="16:17" ht="13" x14ac:dyDescent="0.15">
      <c r="P774" s="1"/>
      <c r="Q774" s="1"/>
    </row>
    <row r="775" spans="16:17" ht="13" x14ac:dyDescent="0.15">
      <c r="P775" s="1"/>
      <c r="Q775" s="1"/>
    </row>
    <row r="776" spans="16:17" ht="13" x14ac:dyDescent="0.15">
      <c r="P776" s="1"/>
      <c r="Q776" s="1"/>
    </row>
    <row r="777" spans="16:17" ht="13" x14ac:dyDescent="0.15">
      <c r="P777" s="1"/>
      <c r="Q777" s="1"/>
    </row>
    <row r="778" spans="16:17" ht="13" x14ac:dyDescent="0.15">
      <c r="P778" s="1"/>
      <c r="Q778" s="1"/>
    </row>
    <row r="779" spans="16:17" ht="13" x14ac:dyDescent="0.15">
      <c r="P779" s="1"/>
      <c r="Q779" s="1"/>
    </row>
    <row r="780" spans="16:17" ht="13" x14ac:dyDescent="0.15">
      <c r="P780" s="1"/>
      <c r="Q780" s="1"/>
    </row>
    <row r="781" spans="16:17" ht="13" x14ac:dyDescent="0.15">
      <c r="P781" s="1"/>
      <c r="Q781" s="1"/>
    </row>
    <row r="782" spans="16:17" ht="13" x14ac:dyDescent="0.15">
      <c r="P782" s="1"/>
      <c r="Q782" s="1"/>
    </row>
    <row r="783" spans="16:17" ht="13" x14ac:dyDescent="0.15">
      <c r="P783" s="1"/>
      <c r="Q783" s="1"/>
    </row>
    <row r="784" spans="16:17" ht="13" x14ac:dyDescent="0.15">
      <c r="P784" s="1"/>
      <c r="Q784" s="1"/>
    </row>
    <row r="785" spans="16:17" ht="13" x14ac:dyDescent="0.15">
      <c r="P785" s="1"/>
      <c r="Q785" s="1"/>
    </row>
    <row r="786" spans="16:17" ht="13" x14ac:dyDescent="0.15">
      <c r="P786" s="1"/>
      <c r="Q786" s="1"/>
    </row>
    <row r="787" spans="16:17" ht="13" x14ac:dyDescent="0.15">
      <c r="P787" s="1"/>
      <c r="Q787" s="1"/>
    </row>
    <row r="788" spans="16:17" ht="13" x14ac:dyDescent="0.15">
      <c r="P788" s="1"/>
      <c r="Q788" s="1"/>
    </row>
    <row r="789" spans="16:17" ht="13" x14ac:dyDescent="0.15">
      <c r="P789" s="1"/>
      <c r="Q789" s="1"/>
    </row>
    <row r="790" spans="16:17" ht="13" x14ac:dyDescent="0.15">
      <c r="P790" s="1"/>
      <c r="Q790" s="1"/>
    </row>
    <row r="791" spans="16:17" ht="13" x14ac:dyDescent="0.15">
      <c r="P791" s="1"/>
      <c r="Q791" s="1"/>
    </row>
    <row r="792" spans="16:17" ht="13" x14ac:dyDescent="0.15">
      <c r="P792" s="1"/>
      <c r="Q792" s="1"/>
    </row>
    <row r="793" spans="16:17" ht="13" x14ac:dyDescent="0.15">
      <c r="P793" s="1"/>
      <c r="Q793" s="1"/>
    </row>
    <row r="794" spans="16:17" ht="13" x14ac:dyDescent="0.15">
      <c r="P794" s="1"/>
      <c r="Q794" s="1"/>
    </row>
    <row r="795" spans="16:17" ht="13" x14ac:dyDescent="0.15">
      <c r="P795" s="1"/>
      <c r="Q795" s="1"/>
    </row>
    <row r="796" spans="16:17" ht="13" x14ac:dyDescent="0.15">
      <c r="P796" s="1"/>
      <c r="Q796" s="1"/>
    </row>
    <row r="797" spans="16:17" ht="13" x14ac:dyDescent="0.15">
      <c r="P797" s="1"/>
      <c r="Q797" s="1"/>
    </row>
    <row r="798" spans="16:17" ht="13" x14ac:dyDescent="0.15">
      <c r="P798" s="1"/>
      <c r="Q798" s="1"/>
    </row>
    <row r="799" spans="16:17" ht="13" x14ac:dyDescent="0.15">
      <c r="P799" s="1"/>
      <c r="Q799" s="1"/>
    </row>
    <row r="800" spans="16:17" ht="13" x14ac:dyDescent="0.15">
      <c r="P800" s="1"/>
      <c r="Q800" s="1"/>
    </row>
    <row r="801" spans="16:17" ht="13" x14ac:dyDescent="0.15">
      <c r="P801" s="1"/>
      <c r="Q801" s="1"/>
    </row>
    <row r="802" spans="16:17" ht="13" x14ac:dyDescent="0.15">
      <c r="P802" s="1"/>
      <c r="Q802" s="1"/>
    </row>
    <row r="803" spans="16:17" ht="13" x14ac:dyDescent="0.15">
      <c r="P803" s="1"/>
      <c r="Q803" s="1"/>
    </row>
    <row r="804" spans="16:17" ht="13" x14ac:dyDescent="0.15">
      <c r="P804" s="1"/>
      <c r="Q804" s="1"/>
    </row>
    <row r="805" spans="16:17" ht="13" x14ac:dyDescent="0.15">
      <c r="P805" s="1"/>
      <c r="Q805" s="1"/>
    </row>
    <row r="806" spans="16:17" ht="13" x14ac:dyDescent="0.15">
      <c r="P806" s="1"/>
      <c r="Q806" s="1"/>
    </row>
    <row r="807" spans="16:17" ht="13" x14ac:dyDescent="0.15">
      <c r="P807" s="1"/>
      <c r="Q807" s="1"/>
    </row>
    <row r="808" spans="16:17" ht="13" x14ac:dyDescent="0.15">
      <c r="P808" s="1"/>
      <c r="Q808" s="1"/>
    </row>
    <row r="809" spans="16:17" ht="13" x14ac:dyDescent="0.15">
      <c r="P809" s="1"/>
      <c r="Q809" s="1"/>
    </row>
    <row r="810" spans="16:17" ht="13" x14ac:dyDescent="0.15">
      <c r="P810" s="1"/>
      <c r="Q810" s="1"/>
    </row>
    <row r="811" spans="16:17" ht="13" x14ac:dyDescent="0.15">
      <c r="P811" s="1"/>
      <c r="Q811" s="1"/>
    </row>
    <row r="812" spans="16:17" ht="13" x14ac:dyDescent="0.15">
      <c r="P812" s="1"/>
      <c r="Q812" s="1"/>
    </row>
    <row r="813" spans="16:17" ht="13" x14ac:dyDescent="0.15">
      <c r="P813" s="1"/>
      <c r="Q813" s="1"/>
    </row>
    <row r="814" spans="16:17" ht="13" x14ac:dyDescent="0.15">
      <c r="P814" s="1"/>
      <c r="Q814" s="1"/>
    </row>
    <row r="815" spans="16:17" ht="13" x14ac:dyDescent="0.15">
      <c r="P815" s="1"/>
      <c r="Q815" s="1"/>
    </row>
    <row r="816" spans="16:17" ht="13" x14ac:dyDescent="0.15">
      <c r="P816" s="1"/>
      <c r="Q816" s="1"/>
    </row>
    <row r="817" spans="16:17" ht="13" x14ac:dyDescent="0.15">
      <c r="P817" s="1"/>
      <c r="Q817" s="1"/>
    </row>
    <row r="818" spans="16:17" ht="13" x14ac:dyDescent="0.15">
      <c r="P818" s="1"/>
      <c r="Q818" s="1"/>
    </row>
    <row r="819" spans="16:17" ht="13" x14ac:dyDescent="0.15">
      <c r="P819" s="1"/>
      <c r="Q819" s="1"/>
    </row>
    <row r="820" spans="16:17" ht="13" x14ac:dyDescent="0.15">
      <c r="P820" s="1"/>
      <c r="Q820" s="1"/>
    </row>
    <row r="821" spans="16:17" ht="13" x14ac:dyDescent="0.15">
      <c r="P821" s="1"/>
      <c r="Q821" s="1"/>
    </row>
    <row r="822" spans="16:17" ht="13" x14ac:dyDescent="0.15">
      <c r="P822" s="1"/>
      <c r="Q822" s="1"/>
    </row>
    <row r="823" spans="16:17" ht="13" x14ac:dyDescent="0.15">
      <c r="P823" s="1"/>
      <c r="Q823" s="1"/>
    </row>
    <row r="824" spans="16:17" ht="13" x14ac:dyDescent="0.15">
      <c r="P824" s="1"/>
      <c r="Q824" s="1"/>
    </row>
    <row r="825" spans="16:17" ht="13" x14ac:dyDescent="0.15">
      <c r="P825" s="1"/>
      <c r="Q825" s="1"/>
    </row>
    <row r="826" spans="16:17" ht="13" x14ac:dyDescent="0.15">
      <c r="P826" s="1"/>
      <c r="Q826" s="1"/>
    </row>
    <row r="827" spans="16:17" ht="13" x14ac:dyDescent="0.15">
      <c r="P827" s="1"/>
      <c r="Q827" s="1"/>
    </row>
    <row r="828" spans="16:17" ht="13" x14ac:dyDescent="0.15">
      <c r="P828" s="1"/>
      <c r="Q828" s="1"/>
    </row>
    <row r="829" spans="16:17" ht="13" x14ac:dyDescent="0.15">
      <c r="P829" s="1"/>
      <c r="Q829" s="1"/>
    </row>
    <row r="830" spans="16:17" ht="13" x14ac:dyDescent="0.15">
      <c r="P830" s="1"/>
      <c r="Q830" s="1"/>
    </row>
    <row r="831" spans="16:17" ht="13" x14ac:dyDescent="0.15">
      <c r="P831" s="1"/>
      <c r="Q831" s="1"/>
    </row>
    <row r="832" spans="16:17" ht="13" x14ac:dyDescent="0.15">
      <c r="P832" s="1"/>
      <c r="Q832" s="1"/>
    </row>
    <row r="833" spans="16:17" ht="13" x14ac:dyDescent="0.15">
      <c r="P833" s="1"/>
      <c r="Q833" s="1"/>
    </row>
    <row r="834" spans="16:17" ht="13" x14ac:dyDescent="0.15">
      <c r="P834" s="1"/>
      <c r="Q834" s="1"/>
    </row>
    <row r="835" spans="16:17" ht="13" x14ac:dyDescent="0.15">
      <c r="P835" s="1"/>
      <c r="Q835" s="1"/>
    </row>
    <row r="836" spans="16:17" ht="13" x14ac:dyDescent="0.15">
      <c r="P836" s="1"/>
      <c r="Q836" s="1"/>
    </row>
    <row r="837" spans="16:17" ht="13" x14ac:dyDescent="0.15">
      <c r="P837" s="1"/>
      <c r="Q837" s="1"/>
    </row>
    <row r="838" spans="16:17" ht="13" x14ac:dyDescent="0.15">
      <c r="P838" s="1"/>
      <c r="Q838" s="1"/>
    </row>
    <row r="839" spans="16:17" ht="13" x14ac:dyDescent="0.15">
      <c r="P839" s="1"/>
      <c r="Q839" s="1"/>
    </row>
    <row r="840" spans="16:17" ht="13" x14ac:dyDescent="0.15">
      <c r="P840" s="1"/>
      <c r="Q840" s="1"/>
    </row>
    <row r="841" spans="16:17" ht="13" x14ac:dyDescent="0.15">
      <c r="P841" s="1"/>
      <c r="Q841" s="1"/>
    </row>
    <row r="842" spans="16:17" ht="13" x14ac:dyDescent="0.15">
      <c r="P842" s="1"/>
      <c r="Q842" s="1"/>
    </row>
    <row r="843" spans="16:17" ht="13" x14ac:dyDescent="0.15">
      <c r="P843" s="1"/>
      <c r="Q843" s="1"/>
    </row>
    <row r="844" spans="16:17" ht="13" x14ac:dyDescent="0.15">
      <c r="P844" s="1"/>
      <c r="Q844" s="1"/>
    </row>
    <row r="845" spans="16:17" ht="13" x14ac:dyDescent="0.15">
      <c r="P845" s="1"/>
      <c r="Q845" s="1"/>
    </row>
    <row r="846" spans="16:17" ht="13" x14ac:dyDescent="0.15">
      <c r="P846" s="1"/>
      <c r="Q846" s="1"/>
    </row>
    <row r="847" spans="16:17" ht="13" x14ac:dyDescent="0.15">
      <c r="P847" s="1"/>
      <c r="Q847" s="1"/>
    </row>
    <row r="848" spans="16:17" ht="13" x14ac:dyDescent="0.15">
      <c r="P848" s="1"/>
      <c r="Q848" s="1"/>
    </row>
    <row r="849" spans="16:17" ht="13" x14ac:dyDescent="0.15">
      <c r="P849" s="1"/>
      <c r="Q849" s="1"/>
    </row>
    <row r="850" spans="16:17" ht="13" x14ac:dyDescent="0.15">
      <c r="P850" s="1"/>
      <c r="Q850" s="1"/>
    </row>
    <row r="851" spans="16:17" ht="13" x14ac:dyDescent="0.15">
      <c r="P851" s="1"/>
      <c r="Q851" s="1"/>
    </row>
    <row r="852" spans="16:17" ht="13" x14ac:dyDescent="0.15">
      <c r="P852" s="1"/>
      <c r="Q852" s="1"/>
    </row>
    <row r="853" spans="16:17" ht="13" x14ac:dyDescent="0.15">
      <c r="P853" s="1"/>
      <c r="Q853" s="1"/>
    </row>
    <row r="854" spans="16:17" ht="13" x14ac:dyDescent="0.15">
      <c r="P854" s="1"/>
      <c r="Q854" s="1"/>
    </row>
    <row r="855" spans="16:17" ht="13" x14ac:dyDescent="0.15">
      <c r="P855" s="1"/>
      <c r="Q855" s="1"/>
    </row>
    <row r="856" spans="16:17" ht="13" x14ac:dyDescent="0.15">
      <c r="P856" s="1"/>
      <c r="Q856" s="1"/>
    </row>
    <row r="857" spans="16:17" ht="13" x14ac:dyDescent="0.15">
      <c r="P857" s="1"/>
      <c r="Q857" s="1"/>
    </row>
    <row r="858" spans="16:17" ht="13" x14ac:dyDescent="0.15">
      <c r="P858" s="1"/>
      <c r="Q858" s="1"/>
    </row>
    <row r="859" spans="16:17" ht="13" x14ac:dyDescent="0.15">
      <c r="P859" s="1"/>
      <c r="Q859" s="1"/>
    </row>
    <row r="860" spans="16:17" ht="13" x14ac:dyDescent="0.15">
      <c r="P860" s="1"/>
      <c r="Q860" s="1"/>
    </row>
    <row r="861" spans="16:17" ht="13" x14ac:dyDescent="0.15">
      <c r="P861" s="1"/>
      <c r="Q861" s="1"/>
    </row>
    <row r="862" spans="16:17" ht="13" x14ac:dyDescent="0.15">
      <c r="P862" s="1"/>
      <c r="Q862" s="1"/>
    </row>
    <row r="863" spans="16:17" ht="13" x14ac:dyDescent="0.15">
      <c r="P863" s="1"/>
      <c r="Q863" s="1"/>
    </row>
    <row r="864" spans="16:17" ht="13" x14ac:dyDescent="0.15">
      <c r="P864" s="1"/>
      <c r="Q864" s="1"/>
    </row>
    <row r="865" spans="16:17" ht="13" x14ac:dyDescent="0.15">
      <c r="P865" s="1"/>
      <c r="Q865" s="1"/>
    </row>
    <row r="866" spans="16:17" ht="13" x14ac:dyDescent="0.15">
      <c r="P866" s="1"/>
      <c r="Q866" s="1"/>
    </row>
    <row r="867" spans="16:17" ht="13" x14ac:dyDescent="0.15">
      <c r="P867" s="1"/>
      <c r="Q867" s="1"/>
    </row>
    <row r="868" spans="16:17" ht="13" x14ac:dyDescent="0.15">
      <c r="P868" s="1"/>
      <c r="Q868" s="1"/>
    </row>
    <row r="869" spans="16:17" ht="13" x14ac:dyDescent="0.15">
      <c r="P869" s="1"/>
      <c r="Q869" s="1"/>
    </row>
    <row r="870" spans="16:17" ht="13" x14ac:dyDescent="0.15">
      <c r="P870" s="1"/>
      <c r="Q870" s="1"/>
    </row>
    <row r="871" spans="16:17" ht="13" x14ac:dyDescent="0.15">
      <c r="P871" s="1"/>
      <c r="Q871" s="1"/>
    </row>
    <row r="872" spans="16:17" ht="13" x14ac:dyDescent="0.15">
      <c r="P872" s="1"/>
      <c r="Q872" s="1"/>
    </row>
    <row r="873" spans="16:17" ht="13" x14ac:dyDescent="0.15">
      <c r="P873" s="1"/>
      <c r="Q873" s="1"/>
    </row>
    <row r="874" spans="16:17" ht="13" x14ac:dyDescent="0.15">
      <c r="P874" s="1"/>
      <c r="Q874" s="1"/>
    </row>
    <row r="875" spans="16:17" ht="13" x14ac:dyDescent="0.15">
      <c r="P875" s="1"/>
      <c r="Q875" s="1"/>
    </row>
    <row r="876" spans="16:17" ht="13" x14ac:dyDescent="0.15">
      <c r="P876" s="1"/>
      <c r="Q876" s="1"/>
    </row>
    <row r="877" spans="16:17" ht="13" x14ac:dyDescent="0.15">
      <c r="P877" s="1"/>
      <c r="Q877" s="1"/>
    </row>
    <row r="878" spans="16:17" ht="13" x14ac:dyDescent="0.15">
      <c r="P878" s="1"/>
      <c r="Q878" s="1"/>
    </row>
    <row r="879" spans="16:17" ht="13" x14ac:dyDescent="0.15">
      <c r="P879" s="1"/>
      <c r="Q879" s="1"/>
    </row>
    <row r="880" spans="16:17" ht="13" x14ac:dyDescent="0.15">
      <c r="P880" s="1"/>
      <c r="Q880" s="1"/>
    </row>
    <row r="881" spans="16:17" ht="13" x14ac:dyDescent="0.15">
      <c r="P881" s="1"/>
      <c r="Q881" s="1"/>
    </row>
    <row r="882" spans="16:17" ht="13" x14ac:dyDescent="0.15">
      <c r="P882" s="1"/>
      <c r="Q882" s="1"/>
    </row>
    <row r="883" spans="16:17" ht="13" x14ac:dyDescent="0.15">
      <c r="P883" s="1"/>
      <c r="Q883" s="1"/>
    </row>
    <row r="884" spans="16:17" ht="13" x14ac:dyDescent="0.15">
      <c r="P884" s="1"/>
      <c r="Q884" s="1"/>
    </row>
    <row r="885" spans="16:17" ht="13" x14ac:dyDescent="0.15">
      <c r="P885" s="1"/>
      <c r="Q885" s="1"/>
    </row>
    <row r="886" spans="16:17" ht="13" x14ac:dyDescent="0.15">
      <c r="P886" s="1"/>
      <c r="Q886" s="1"/>
    </row>
    <row r="887" spans="16:17" ht="13" x14ac:dyDescent="0.15">
      <c r="P887" s="1"/>
      <c r="Q887" s="1"/>
    </row>
    <row r="888" spans="16:17" ht="13" x14ac:dyDescent="0.15">
      <c r="P888" s="1"/>
      <c r="Q888" s="1"/>
    </row>
    <row r="889" spans="16:17" ht="13" x14ac:dyDescent="0.15">
      <c r="P889" s="1"/>
      <c r="Q889" s="1"/>
    </row>
    <row r="890" spans="16:17" ht="13" x14ac:dyDescent="0.15">
      <c r="P890" s="1"/>
      <c r="Q890" s="1"/>
    </row>
    <row r="891" spans="16:17" ht="13" x14ac:dyDescent="0.15">
      <c r="P891" s="1"/>
      <c r="Q891" s="1"/>
    </row>
    <row r="892" spans="16:17" ht="13" x14ac:dyDescent="0.15">
      <c r="P892" s="1"/>
      <c r="Q892" s="1"/>
    </row>
    <row r="893" spans="16:17" ht="13" x14ac:dyDescent="0.15">
      <c r="P893" s="1"/>
      <c r="Q893" s="1"/>
    </row>
    <row r="894" spans="16:17" ht="13" x14ac:dyDescent="0.15">
      <c r="P894" s="1"/>
      <c r="Q894" s="1"/>
    </row>
    <row r="895" spans="16:17" ht="13" x14ac:dyDescent="0.15">
      <c r="P895" s="1"/>
      <c r="Q895" s="1"/>
    </row>
    <row r="896" spans="16:17" ht="13" x14ac:dyDescent="0.15">
      <c r="P896" s="1"/>
      <c r="Q896" s="1"/>
    </row>
    <row r="897" spans="16:17" ht="13" x14ac:dyDescent="0.15">
      <c r="P897" s="1"/>
      <c r="Q897" s="1"/>
    </row>
    <row r="898" spans="16:17" ht="13" x14ac:dyDescent="0.15">
      <c r="P898" s="1"/>
      <c r="Q898" s="1"/>
    </row>
    <row r="899" spans="16:17" ht="13" x14ac:dyDescent="0.15">
      <c r="P899" s="1"/>
      <c r="Q899" s="1"/>
    </row>
    <row r="900" spans="16:17" ht="13" x14ac:dyDescent="0.15">
      <c r="P900" s="1"/>
      <c r="Q900" s="1"/>
    </row>
    <row r="901" spans="16:17" ht="13" x14ac:dyDescent="0.15">
      <c r="P901" s="1"/>
      <c r="Q901" s="1"/>
    </row>
    <row r="902" spans="16:17" ht="13" x14ac:dyDescent="0.15">
      <c r="P902" s="1"/>
      <c r="Q902" s="1"/>
    </row>
    <row r="903" spans="16:17" ht="13" x14ac:dyDescent="0.15">
      <c r="P903" s="1"/>
      <c r="Q903" s="1"/>
    </row>
    <row r="904" spans="16:17" ht="13" x14ac:dyDescent="0.15">
      <c r="P904" s="1"/>
      <c r="Q904" s="1"/>
    </row>
    <row r="905" spans="16:17" ht="13" x14ac:dyDescent="0.15">
      <c r="P905" s="1"/>
      <c r="Q905" s="1"/>
    </row>
    <row r="906" spans="16:17" ht="13" x14ac:dyDescent="0.15">
      <c r="P906" s="1"/>
      <c r="Q906" s="1"/>
    </row>
    <row r="907" spans="16:17" ht="13" x14ac:dyDescent="0.15">
      <c r="P907" s="1"/>
      <c r="Q907" s="1"/>
    </row>
    <row r="908" spans="16:17" ht="13" x14ac:dyDescent="0.15">
      <c r="P908" s="1"/>
      <c r="Q908" s="1"/>
    </row>
    <row r="909" spans="16:17" ht="13" x14ac:dyDescent="0.15">
      <c r="P909" s="1"/>
      <c r="Q909" s="1"/>
    </row>
    <row r="910" spans="16:17" ht="13" x14ac:dyDescent="0.15">
      <c r="P910" s="1"/>
      <c r="Q910" s="1"/>
    </row>
    <row r="911" spans="16:17" ht="13" x14ac:dyDescent="0.15">
      <c r="P911" s="1"/>
      <c r="Q911" s="1"/>
    </row>
    <row r="912" spans="16:17" ht="13" x14ac:dyDescent="0.15">
      <c r="P912" s="1"/>
      <c r="Q912" s="1"/>
    </row>
    <row r="913" spans="16:17" ht="13" x14ac:dyDescent="0.15">
      <c r="P913" s="1"/>
      <c r="Q913" s="1"/>
    </row>
    <row r="914" spans="16:17" ht="13" x14ac:dyDescent="0.15">
      <c r="P914" s="1"/>
      <c r="Q914" s="1"/>
    </row>
    <row r="915" spans="16:17" ht="13" x14ac:dyDescent="0.15">
      <c r="P915" s="1"/>
      <c r="Q915" s="1"/>
    </row>
    <row r="916" spans="16:17" ht="13" x14ac:dyDescent="0.15">
      <c r="P916" s="1"/>
      <c r="Q916" s="1"/>
    </row>
    <row r="917" spans="16:17" ht="13" x14ac:dyDescent="0.15">
      <c r="P917" s="1"/>
      <c r="Q917" s="1"/>
    </row>
    <row r="918" spans="16:17" ht="13" x14ac:dyDescent="0.15">
      <c r="P918" s="1"/>
      <c r="Q918" s="1"/>
    </row>
    <row r="919" spans="16:17" ht="13" x14ac:dyDescent="0.15">
      <c r="P919" s="1"/>
      <c r="Q919" s="1"/>
    </row>
    <row r="920" spans="16:17" ht="13" x14ac:dyDescent="0.15">
      <c r="P920" s="1"/>
      <c r="Q920" s="1"/>
    </row>
    <row r="921" spans="16:17" ht="13" x14ac:dyDescent="0.15">
      <c r="P921" s="1"/>
      <c r="Q921" s="1"/>
    </row>
    <row r="922" spans="16:17" ht="13" x14ac:dyDescent="0.15">
      <c r="P922" s="1"/>
      <c r="Q922" s="1"/>
    </row>
    <row r="923" spans="16:17" ht="13" x14ac:dyDescent="0.15">
      <c r="P923" s="1"/>
      <c r="Q923" s="1"/>
    </row>
    <row r="924" spans="16:17" ht="13" x14ac:dyDescent="0.15">
      <c r="P924" s="1"/>
      <c r="Q924" s="1"/>
    </row>
    <row r="925" spans="16:17" ht="13" x14ac:dyDescent="0.15">
      <c r="P925" s="1"/>
      <c r="Q925" s="1"/>
    </row>
    <row r="926" spans="16:17" ht="13" x14ac:dyDescent="0.15">
      <c r="P926" s="1"/>
      <c r="Q926" s="1"/>
    </row>
    <row r="927" spans="16:17" ht="13" x14ac:dyDescent="0.15">
      <c r="P927" s="1"/>
      <c r="Q927" s="1"/>
    </row>
    <row r="928" spans="16:17" ht="13" x14ac:dyDescent="0.15">
      <c r="P928" s="1"/>
      <c r="Q928" s="1"/>
    </row>
    <row r="929" spans="16:17" ht="13" x14ac:dyDescent="0.15">
      <c r="P929" s="1"/>
      <c r="Q929" s="1"/>
    </row>
    <row r="930" spans="16:17" ht="13" x14ac:dyDescent="0.15">
      <c r="P930" s="1"/>
      <c r="Q930" s="1"/>
    </row>
    <row r="931" spans="16:17" ht="13" x14ac:dyDescent="0.15">
      <c r="P931" s="1"/>
      <c r="Q931" s="1"/>
    </row>
    <row r="932" spans="16:17" ht="13" x14ac:dyDescent="0.15">
      <c r="P932" s="1"/>
      <c r="Q932" s="1"/>
    </row>
    <row r="933" spans="16:17" ht="13" x14ac:dyDescent="0.15">
      <c r="P933" s="1"/>
      <c r="Q933" s="1"/>
    </row>
    <row r="934" spans="16:17" ht="13" x14ac:dyDescent="0.15">
      <c r="P934" s="1"/>
      <c r="Q934" s="1"/>
    </row>
    <row r="935" spans="16:17" ht="13" x14ac:dyDescent="0.15">
      <c r="P935" s="1"/>
      <c r="Q935" s="1"/>
    </row>
    <row r="936" spans="16:17" ht="13" x14ac:dyDescent="0.15">
      <c r="P936" s="1"/>
      <c r="Q936" s="1"/>
    </row>
    <row r="937" spans="16:17" ht="13" x14ac:dyDescent="0.15">
      <c r="P937" s="1"/>
      <c r="Q937" s="1"/>
    </row>
    <row r="938" spans="16:17" ht="13" x14ac:dyDescent="0.15">
      <c r="P938" s="1"/>
      <c r="Q938" s="1"/>
    </row>
    <row r="939" spans="16:17" ht="13" x14ac:dyDescent="0.15">
      <c r="P939" s="1"/>
      <c r="Q939" s="1"/>
    </row>
    <row r="940" spans="16:17" ht="13" x14ac:dyDescent="0.15">
      <c r="P940" s="1"/>
      <c r="Q940" s="1"/>
    </row>
    <row r="941" spans="16:17" ht="13" x14ac:dyDescent="0.15">
      <c r="P941" s="1"/>
      <c r="Q941" s="1"/>
    </row>
    <row r="942" spans="16:17" ht="13" x14ac:dyDescent="0.15">
      <c r="P942" s="1"/>
      <c r="Q942" s="1"/>
    </row>
    <row r="943" spans="16:17" ht="13" x14ac:dyDescent="0.15">
      <c r="P943" s="1"/>
      <c r="Q943" s="1"/>
    </row>
    <row r="944" spans="16:17" ht="13" x14ac:dyDescent="0.15">
      <c r="P944" s="1"/>
      <c r="Q944" s="1"/>
    </row>
    <row r="945" spans="16:17" ht="13" x14ac:dyDescent="0.15">
      <c r="P945" s="1"/>
      <c r="Q945" s="1"/>
    </row>
    <row r="946" spans="16:17" ht="13" x14ac:dyDescent="0.15">
      <c r="P946" s="1"/>
      <c r="Q946" s="1"/>
    </row>
    <row r="947" spans="16:17" ht="13" x14ac:dyDescent="0.15">
      <c r="P947" s="1"/>
      <c r="Q947" s="1"/>
    </row>
    <row r="948" spans="16:17" ht="13" x14ac:dyDescent="0.15">
      <c r="P948" s="1"/>
      <c r="Q948" s="1"/>
    </row>
    <row r="949" spans="16:17" ht="13" x14ac:dyDescent="0.15">
      <c r="P949" s="1"/>
      <c r="Q949" s="1"/>
    </row>
    <row r="950" spans="16:17" ht="13" x14ac:dyDescent="0.15">
      <c r="P950" s="1"/>
      <c r="Q950" s="1"/>
    </row>
    <row r="951" spans="16:17" ht="13" x14ac:dyDescent="0.15">
      <c r="P951" s="1"/>
      <c r="Q951" s="1"/>
    </row>
    <row r="952" spans="16:17" ht="13" x14ac:dyDescent="0.15">
      <c r="P952" s="1"/>
      <c r="Q952" s="1"/>
    </row>
    <row r="953" spans="16:17" ht="13" x14ac:dyDescent="0.15">
      <c r="P953" s="1"/>
      <c r="Q953" s="1"/>
    </row>
    <row r="954" spans="16:17" ht="13" x14ac:dyDescent="0.15">
      <c r="P954" s="1"/>
      <c r="Q954" s="1"/>
    </row>
    <row r="955" spans="16:17" ht="13" x14ac:dyDescent="0.15">
      <c r="P955" s="1"/>
      <c r="Q955" s="1"/>
    </row>
    <row r="956" spans="16:17" ht="13" x14ac:dyDescent="0.15">
      <c r="P956" s="1"/>
      <c r="Q956" s="1"/>
    </row>
    <row r="957" spans="16:17" ht="13" x14ac:dyDescent="0.15">
      <c r="P957" s="1"/>
      <c r="Q957" s="1"/>
    </row>
    <row r="958" spans="16:17" ht="13" x14ac:dyDescent="0.15">
      <c r="P958" s="1"/>
      <c r="Q958" s="1"/>
    </row>
    <row r="959" spans="16:17" ht="13" x14ac:dyDescent="0.15">
      <c r="P959" s="1"/>
      <c r="Q959" s="1"/>
    </row>
    <row r="960" spans="16:17" ht="13" x14ac:dyDescent="0.15">
      <c r="P960" s="1"/>
      <c r="Q960" s="1"/>
    </row>
    <row r="961" spans="16:17" ht="13" x14ac:dyDescent="0.15">
      <c r="P961" s="1"/>
      <c r="Q961" s="1"/>
    </row>
    <row r="962" spans="16:17" ht="13" x14ac:dyDescent="0.15">
      <c r="P962" s="1"/>
      <c r="Q962" s="1"/>
    </row>
    <row r="963" spans="16:17" ht="13" x14ac:dyDescent="0.15">
      <c r="P963" s="1"/>
      <c r="Q963" s="1"/>
    </row>
    <row r="964" spans="16:17" ht="13" x14ac:dyDescent="0.15">
      <c r="P964" s="1"/>
      <c r="Q964" s="1"/>
    </row>
    <row r="965" spans="16:17" ht="13" x14ac:dyDescent="0.15">
      <c r="P965" s="1"/>
      <c r="Q965" s="1"/>
    </row>
    <row r="966" spans="16:17" ht="13" x14ac:dyDescent="0.15">
      <c r="P966" s="1"/>
      <c r="Q966" s="1"/>
    </row>
    <row r="967" spans="16:17" ht="13" x14ac:dyDescent="0.15">
      <c r="P967" s="1"/>
      <c r="Q967" s="1"/>
    </row>
    <row r="968" spans="16:17" ht="13" x14ac:dyDescent="0.15">
      <c r="P968" s="1"/>
      <c r="Q968" s="1"/>
    </row>
    <row r="969" spans="16:17" ht="13" x14ac:dyDescent="0.15">
      <c r="P969" s="1"/>
      <c r="Q969" s="1"/>
    </row>
    <row r="970" spans="16:17" ht="13" x14ac:dyDescent="0.15">
      <c r="P970" s="1"/>
      <c r="Q970" s="1"/>
    </row>
    <row r="971" spans="16:17" ht="13" x14ac:dyDescent="0.15">
      <c r="P971" s="1"/>
      <c r="Q971" s="1"/>
    </row>
    <row r="972" spans="16:17" ht="13" x14ac:dyDescent="0.15">
      <c r="P972" s="1"/>
      <c r="Q972" s="1"/>
    </row>
    <row r="973" spans="16:17" ht="13" x14ac:dyDescent="0.15">
      <c r="P973" s="1"/>
      <c r="Q973" s="1"/>
    </row>
    <row r="974" spans="16:17" ht="13" x14ac:dyDescent="0.15">
      <c r="P974" s="1"/>
      <c r="Q974" s="1"/>
    </row>
    <row r="975" spans="16:17" ht="13" x14ac:dyDescent="0.15">
      <c r="P975" s="1"/>
      <c r="Q975" s="1"/>
    </row>
    <row r="976" spans="16:17" ht="13" x14ac:dyDescent="0.15">
      <c r="P976" s="1"/>
      <c r="Q976" s="1"/>
    </row>
    <row r="977" spans="16:17" ht="13" x14ac:dyDescent="0.15">
      <c r="P977" s="1"/>
      <c r="Q977" s="1"/>
    </row>
    <row r="978" spans="16:17" ht="13" x14ac:dyDescent="0.15">
      <c r="P978" s="1"/>
      <c r="Q978" s="1"/>
    </row>
    <row r="979" spans="16:17" ht="13" x14ac:dyDescent="0.15">
      <c r="P979" s="1"/>
      <c r="Q979" s="1"/>
    </row>
    <row r="980" spans="16:17" ht="13" x14ac:dyDescent="0.15">
      <c r="P980" s="1"/>
      <c r="Q980" s="1"/>
    </row>
    <row r="981" spans="16:17" ht="13" x14ac:dyDescent="0.15">
      <c r="P981" s="1"/>
      <c r="Q981" s="1"/>
    </row>
    <row r="982" spans="16:17" ht="13" x14ac:dyDescent="0.15">
      <c r="P982" s="1"/>
      <c r="Q982" s="1"/>
    </row>
    <row r="983" spans="16:17" ht="13" x14ac:dyDescent="0.15">
      <c r="P983" s="1"/>
      <c r="Q983" s="1"/>
    </row>
    <row r="984" spans="16:17" ht="13" x14ac:dyDescent="0.15">
      <c r="P984" s="1"/>
      <c r="Q984" s="1"/>
    </row>
    <row r="985" spans="16:17" ht="13" x14ac:dyDescent="0.15">
      <c r="P985" s="1"/>
      <c r="Q985" s="1"/>
    </row>
    <row r="986" spans="16:17" ht="13" x14ac:dyDescent="0.15">
      <c r="P986" s="1"/>
      <c r="Q986" s="1"/>
    </row>
    <row r="987" spans="16:17" ht="13" x14ac:dyDescent="0.15">
      <c r="P987" s="1"/>
      <c r="Q987" s="1"/>
    </row>
    <row r="988" spans="16:17" ht="13" x14ac:dyDescent="0.15">
      <c r="P988" s="1"/>
      <c r="Q988" s="1"/>
    </row>
    <row r="989" spans="16:17" ht="13" x14ac:dyDescent="0.15">
      <c r="P989" s="1"/>
      <c r="Q989" s="1"/>
    </row>
    <row r="990" spans="16:17" ht="13" x14ac:dyDescent="0.15">
      <c r="P990" s="1"/>
      <c r="Q990" s="1"/>
    </row>
    <row r="991" spans="16:17" ht="13" x14ac:dyDescent="0.15">
      <c r="P991" s="1"/>
      <c r="Q991" s="1"/>
    </row>
    <row r="992" spans="16:17" ht="13" x14ac:dyDescent="0.15">
      <c r="P992" s="1"/>
      <c r="Q992" s="1"/>
    </row>
    <row r="993" spans="16:17" ht="13" x14ac:dyDescent="0.15">
      <c r="P993" s="1"/>
      <c r="Q993" s="1"/>
    </row>
    <row r="994" spans="16:17" ht="13" x14ac:dyDescent="0.15">
      <c r="P994" s="1"/>
      <c r="Q994" s="1"/>
    </row>
    <row r="995" spans="16:17" ht="13" x14ac:dyDescent="0.15">
      <c r="P995" s="1"/>
      <c r="Q995" s="1"/>
    </row>
    <row r="996" spans="16:17" ht="13" x14ac:dyDescent="0.15">
      <c r="P996" s="1"/>
      <c r="Q996" s="1"/>
    </row>
    <row r="997" spans="16:17" ht="13" x14ac:dyDescent="0.15">
      <c r="P997" s="1"/>
      <c r="Q997" s="1"/>
    </row>
    <row r="998" spans="16:17" ht="13" x14ac:dyDescent="0.15">
      <c r="P998" s="1"/>
      <c r="Q998" s="1"/>
    </row>
  </sheetData>
  <conditionalFormatting sqref="A1:AE1 D7:X7">
    <cfRule type="notContainsBlanks" dxfId="7" priority="1">
      <formula>LEN(TRIM(A1))&gt;0</formula>
    </cfRule>
  </conditionalFormatting>
  <conditionalFormatting sqref="A7:AE7">
    <cfRule type="colorScale" priority="19">
      <colorScale>
        <cfvo type="min"/>
        <cfvo type="max"/>
        <color rgb="FFFFFFFF"/>
        <color rgb="FF57BB8A"/>
      </colorScale>
    </cfRule>
  </conditionalFormatting>
  <printOptions horizontalCentered="1"/>
  <pageMargins left="0.25" right="0.25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S997"/>
  <sheetViews>
    <sheetView workbookViewId="0">
      <pane ySplit="1" topLeftCell="A2" activePane="bottomLeft" state="frozen"/>
      <selection pane="bottomLeft" activeCell="E19" sqref="E19"/>
    </sheetView>
  </sheetViews>
  <sheetFormatPr baseColWidth="10" defaultColWidth="12.6640625" defaultRowHeight="15.75" customHeight="1" x14ac:dyDescent="0.15"/>
  <cols>
    <col min="1" max="1" width="5.6640625" customWidth="1"/>
    <col min="2" max="2" width="19.5" customWidth="1"/>
    <col min="3" max="3" width="12.6640625" hidden="1"/>
  </cols>
  <sheetData>
    <row r="1" spans="1:19" ht="15.75" customHeight="1" x14ac:dyDescent="0.15">
      <c r="A1" s="26" t="s">
        <v>0</v>
      </c>
      <c r="B1" s="26" t="s">
        <v>1</v>
      </c>
      <c r="C1" s="26" t="s">
        <v>2</v>
      </c>
      <c r="D1" s="27">
        <v>46115</v>
      </c>
      <c r="E1" s="27">
        <v>46116</v>
      </c>
      <c r="F1" s="27">
        <v>46117</v>
      </c>
      <c r="G1" s="28" t="s">
        <v>14</v>
      </c>
      <c r="H1" s="28" t="s">
        <v>48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4" x14ac:dyDescent="0.2">
      <c r="A2" s="29">
        <v>1</v>
      </c>
      <c r="B2" s="7" t="s">
        <v>22</v>
      </c>
      <c r="C2" s="30">
        <v>5</v>
      </c>
      <c r="D2" s="31">
        <v>2097</v>
      </c>
      <c r="E2" s="31">
        <v>2297</v>
      </c>
      <c r="F2" s="31">
        <v>2406</v>
      </c>
      <c r="G2" s="31">
        <f t="shared" ref="G2:G7" si="0">SUM(D2:F2)</f>
        <v>6800</v>
      </c>
      <c r="H2" s="31">
        <f t="shared" ref="H2:H7" si="1">AVERAGE(D2:F2)</f>
        <v>2266.6666666666665</v>
      </c>
      <c r="I2" s="5"/>
      <c r="J2" s="5"/>
      <c r="K2" s="32"/>
      <c r="L2" s="5"/>
      <c r="M2" s="5"/>
      <c r="N2" s="32"/>
      <c r="O2" s="5"/>
      <c r="P2" s="5"/>
      <c r="Q2" s="32"/>
      <c r="R2" s="5"/>
      <c r="S2" s="5"/>
    </row>
    <row r="3" spans="1:19" ht="14" x14ac:dyDescent="0.2">
      <c r="A3" s="29">
        <v>2</v>
      </c>
      <c r="B3" s="7" t="s">
        <v>23</v>
      </c>
      <c r="C3" s="30">
        <v>2</v>
      </c>
      <c r="D3" s="31">
        <v>1975</v>
      </c>
      <c r="E3" s="31">
        <v>1985</v>
      </c>
      <c r="F3" s="31">
        <v>2761</v>
      </c>
      <c r="G3" s="31">
        <f t="shared" si="0"/>
        <v>6721</v>
      </c>
      <c r="H3" s="31">
        <f t="shared" si="1"/>
        <v>2240.3333333333335</v>
      </c>
      <c r="I3" s="5"/>
      <c r="J3" s="5"/>
      <c r="K3" s="32"/>
      <c r="L3" s="5"/>
      <c r="M3" s="5"/>
      <c r="N3" s="32"/>
      <c r="O3" s="5"/>
      <c r="P3" s="5"/>
      <c r="Q3" s="32"/>
      <c r="R3" s="5"/>
      <c r="S3" s="5"/>
    </row>
    <row r="4" spans="1:19" ht="14" x14ac:dyDescent="0.2">
      <c r="A4" s="29">
        <v>3</v>
      </c>
      <c r="B4" s="7" t="s">
        <v>24</v>
      </c>
      <c r="C4" s="30">
        <v>20</v>
      </c>
      <c r="D4" s="31">
        <v>188</v>
      </c>
      <c r="E4" s="31">
        <v>189</v>
      </c>
      <c r="F4" s="31">
        <v>207</v>
      </c>
      <c r="G4" s="31">
        <f t="shared" si="0"/>
        <v>584</v>
      </c>
      <c r="H4" s="31">
        <f t="shared" si="1"/>
        <v>194.66666666666666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5.75" customHeight="1" x14ac:dyDescent="0.15">
      <c r="A5" s="29">
        <v>4</v>
      </c>
      <c r="B5" s="33" t="s">
        <v>25</v>
      </c>
      <c r="C5" s="30">
        <v>2</v>
      </c>
      <c r="D5" s="31">
        <v>90</v>
      </c>
      <c r="E5" s="31">
        <v>97</v>
      </c>
      <c r="F5" s="31">
        <v>90</v>
      </c>
      <c r="G5" s="31">
        <f t="shared" si="0"/>
        <v>277</v>
      </c>
      <c r="H5" s="31">
        <f t="shared" si="1"/>
        <v>92.333333333333329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14" x14ac:dyDescent="0.2">
      <c r="A6" s="34" t="s">
        <v>26</v>
      </c>
      <c r="B6" s="15" t="s">
        <v>27</v>
      </c>
      <c r="C6" s="35"/>
      <c r="D6" s="36">
        <f t="shared" ref="D6:F6" si="2">SUM(D2:D5)</f>
        <v>4350</v>
      </c>
      <c r="E6" s="36">
        <f t="shared" si="2"/>
        <v>4568</v>
      </c>
      <c r="F6" s="36">
        <f t="shared" si="2"/>
        <v>5464</v>
      </c>
      <c r="G6" s="36">
        <f t="shared" si="0"/>
        <v>14382</v>
      </c>
      <c r="H6" s="36">
        <f t="shared" si="1"/>
        <v>4794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19" ht="14" x14ac:dyDescent="0.2">
      <c r="A7" s="34" t="s">
        <v>28</v>
      </c>
      <c r="B7" s="15" t="s">
        <v>29</v>
      </c>
      <c r="C7" s="35"/>
      <c r="D7" s="38">
        <f t="shared" ref="D7:F7" si="3">($C2*D2)+($C3*D3)+($C4*D4)+($C5*D5)</f>
        <v>18375</v>
      </c>
      <c r="E7" s="38">
        <f t="shared" si="3"/>
        <v>19429</v>
      </c>
      <c r="F7" s="38">
        <f t="shared" si="3"/>
        <v>21872</v>
      </c>
      <c r="G7" s="38">
        <f t="shared" si="0"/>
        <v>59676</v>
      </c>
      <c r="H7" s="38">
        <f t="shared" si="1"/>
        <v>19892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ht="15.75" customHeight="1" x14ac:dyDescent="0.15">
      <c r="A8" s="5"/>
      <c r="B8" s="5"/>
      <c r="C8" s="5"/>
      <c r="D8" s="39"/>
      <c r="E8" s="40"/>
      <c r="F8" s="40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15.75" customHeight="1" x14ac:dyDescent="0.15">
      <c r="A9" s="5"/>
      <c r="B9" s="5"/>
      <c r="C9" s="5"/>
      <c r="D9" s="39"/>
      <c r="E9" s="40"/>
      <c r="F9" s="4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15.75" customHeight="1" x14ac:dyDescent="0.15">
      <c r="A10" s="5"/>
      <c r="B10" s="5"/>
      <c r="C10" s="4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5.75" customHeight="1" x14ac:dyDescent="0.15">
      <c r="A11" s="5"/>
      <c r="B11" s="5"/>
      <c r="C11" s="4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15.75" customHeight="1" x14ac:dyDescent="0.15">
      <c r="A12" s="5"/>
      <c r="B12" s="5"/>
      <c r="C12" s="4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15.75" customHeight="1" x14ac:dyDescent="0.15">
      <c r="A13" s="5"/>
      <c r="B13" s="5"/>
      <c r="C13" s="4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5.7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.7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5.7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5.7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5.7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5.7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5.7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5.7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5.7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5.7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5.7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5.7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15.7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5.7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5.7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5.7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5.7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5.7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5.7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5.7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15.7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15.7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15.7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15.7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5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5.7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ht="15.7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ht="15.7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15.7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ht="15.7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ht="15.7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ht="15.7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ht="15.7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ht="15.7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ht="15.7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ht="15.7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15.7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ht="15.7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ht="15.7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5.7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ht="15.7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ht="15.7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ht="15.7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ht="15.7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5.7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5.75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5.7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5.75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5.75" customHeight="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5.75" customHeight="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3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3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3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3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3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3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3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3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3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3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3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3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3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3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3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3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ht="13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ht="13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ht="13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ht="13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ht="13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ht="13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ht="13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ht="13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ht="13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ht="13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ht="13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ht="13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ht="13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ht="13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ht="13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ht="13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ht="13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ht="13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ht="13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13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13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ht="13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ht="13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13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ht="13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13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13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ht="13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3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13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3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3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13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13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13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3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3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3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3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13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13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3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13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ht="13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ht="13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ht="13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ht="13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ht="13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ht="13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ht="13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ht="13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ht="13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ht="13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ht="13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ht="13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ht="13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ht="13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ht="13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ht="13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ht="13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ht="13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ht="13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ht="13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ht="13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ht="13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ht="13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ht="13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ht="13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ht="13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ht="13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ht="13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ht="13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ht="13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ht="13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ht="13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ht="13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ht="13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ht="13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ht="13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ht="13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ht="13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ht="13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ht="13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ht="13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 ht="13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ht="13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ht="13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ht="13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ht="13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ht="13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ht="13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ht="13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ht="13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ht="13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 ht="13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ht="13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ht="13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ht="13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ht="13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ht="13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ht="13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ht="13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ht="13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ht="13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 ht="13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 ht="13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 ht="13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 ht="13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 ht="13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 ht="13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 ht="13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 ht="13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ht="13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ht="13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ht="13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 ht="13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 ht="13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 ht="13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 ht="13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 ht="13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ht="13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 ht="13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 ht="13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 ht="13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 ht="13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 ht="13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 ht="13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 ht="13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 ht="13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 ht="13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 ht="13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 ht="13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 ht="13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 ht="13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 ht="13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 ht="13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 ht="13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 ht="13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 ht="13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 ht="13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 ht="13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 ht="13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 ht="13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 ht="13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 ht="13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 ht="13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 ht="13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 ht="13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 ht="13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 ht="13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 ht="13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 ht="13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 ht="13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 ht="13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 ht="13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 ht="13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 ht="13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 ht="13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 ht="13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 ht="13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 ht="13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 ht="13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ht="13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 ht="13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 ht="13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 ht="13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 ht="13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 ht="13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 ht="13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 ht="13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 ht="13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 ht="13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 ht="13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 ht="13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 ht="13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 ht="13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 ht="13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ht="13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 ht="13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 ht="13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ht="13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ht="13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ht="13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ht="13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 ht="13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 ht="13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 ht="13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 ht="13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 ht="13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 ht="13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 ht="13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ht="13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ht="13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ht="13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ht="13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 ht="13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 ht="13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 ht="13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 ht="13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 ht="13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 ht="13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 ht="13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 ht="13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 ht="13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 ht="13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 ht="13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 ht="13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 ht="13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 ht="13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 ht="13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 ht="13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 ht="13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 ht="13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 ht="13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 ht="13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 ht="13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 ht="13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 ht="13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 ht="13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 ht="13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 ht="13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 ht="13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 ht="13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ht="13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ht="13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 ht="13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ht="13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 ht="13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 ht="13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ht="13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ht="13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 ht="13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ht="13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ht="13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ht="13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ht="13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ht="13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 ht="13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ht="13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 ht="13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 ht="13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 ht="13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 ht="13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 ht="13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 ht="13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 ht="13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 ht="13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 ht="13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 ht="13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 ht="13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 ht="13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 ht="13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 ht="13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 ht="13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 ht="13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 ht="13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 ht="13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 ht="13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 ht="13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 ht="13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 ht="13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 ht="13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 ht="13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 ht="13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 ht="13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 ht="13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 ht="13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 ht="13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 ht="13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 ht="13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 ht="13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 ht="13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 ht="13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 ht="13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 ht="13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 ht="13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 ht="13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 ht="13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 ht="13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 ht="13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 ht="13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 ht="13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 ht="13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 ht="13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 ht="13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 ht="13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 ht="13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 ht="13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 ht="13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 ht="13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 ht="13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 ht="13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 ht="13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 ht="13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spans="1:19" ht="13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spans="1:19" ht="13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spans="1:19" ht="13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spans="1:19" ht="13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spans="1:19" ht="13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spans="1:19" ht="13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spans="1:19" ht="13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spans="1:19" ht="13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spans="1:19" ht="13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spans="1:19" ht="13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spans="1:19" ht="13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spans="1:19" ht="13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spans="1:19" ht="13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spans="1:19" ht="13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spans="1:19" ht="13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spans="1:19" ht="13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spans="1:19" ht="13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spans="1:19" ht="13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spans="1:19" ht="13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spans="1:19" ht="13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spans="1:19" ht="13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spans="1:19" ht="13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spans="1:19" ht="13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spans="1:19" ht="13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spans="1:19" ht="13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spans="1:19" ht="13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spans="1:19" ht="13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spans="1:19" ht="13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spans="1:19" ht="13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spans="1:19" ht="13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spans="1:19" ht="13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spans="1:19" ht="13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spans="1:19" ht="13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spans="1:19" ht="13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spans="1:19" ht="13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spans="1:19" ht="13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spans="1:19" ht="13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spans="1:19" ht="13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spans="1:19" ht="13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spans="1:19" ht="13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spans="1:19" ht="13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spans="1:19" ht="13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spans="1:19" ht="13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spans="1:19" ht="13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spans="1:19" ht="13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spans="1:19" ht="13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spans="1:19" ht="13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spans="1:19" ht="13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spans="1:19" ht="13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spans="1:19" ht="13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spans="1:19" ht="13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spans="1:19" ht="13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spans="1:19" ht="13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spans="1:19" ht="13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spans="1:19" ht="13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spans="1:19" ht="13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spans="1:19" ht="13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spans="1:19" ht="13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spans="1:19" ht="13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spans="1:19" ht="13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spans="1:19" ht="13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spans="1:19" ht="13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spans="1:19" ht="13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spans="1:19" ht="13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spans="1:19" ht="13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spans="1:19" ht="13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spans="1:19" ht="13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spans="1:19" ht="13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spans="1:19" ht="13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spans="1:19" ht="13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spans="1:19" ht="13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spans="1:19" ht="13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spans="1:19" ht="13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spans="1:19" ht="13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spans="1:19" ht="13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spans="1:19" ht="13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spans="1:19" ht="13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spans="1:19" ht="13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spans="1:19" ht="13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spans="1:19" ht="13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spans="1:19" ht="13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spans="1:19" ht="13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spans="1:19" ht="13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spans="1:19" ht="13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spans="1:19" ht="13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 ht="13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spans="1:19" ht="13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spans="1:19" ht="13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spans="1:19" ht="13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spans="1:19" ht="13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spans="1:19" ht="13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spans="1:19" ht="13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spans="1:19" ht="13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spans="1:19" ht="13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spans="1:19" ht="13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spans="1:19" ht="13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spans="1:19" ht="13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spans="1:19" ht="13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spans="1:19" ht="13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spans="1:19" ht="13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spans="1:19" ht="13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spans="1:19" ht="13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spans="1:19" ht="13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spans="1:19" ht="13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spans="1:19" ht="13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spans="1:19" ht="13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spans="1:19" ht="13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spans="1:19" ht="13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spans="1:19" ht="13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spans="1:19" ht="13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spans="1:19" ht="13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spans="1:19" ht="13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spans="1:19" ht="13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spans="1:19" ht="13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spans="1:19" ht="13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spans="1:19" ht="13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spans="1:19" ht="13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spans="1:19" ht="13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spans="1:19" ht="13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spans="1:19" ht="13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spans="1:19" ht="13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spans="1:19" ht="13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spans="1:19" ht="13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spans="1:19" ht="13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spans="1:19" ht="13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spans="1:19" ht="13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spans="1:19" ht="13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spans="1:19" ht="13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spans="1:19" ht="13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spans="1:19" ht="13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spans="1:19" ht="13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spans="1:19" ht="13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spans="1:19" ht="13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spans="1:19" ht="13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spans="1:19" ht="13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spans="1:19" ht="13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spans="1:19" ht="13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spans="1:19" ht="13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spans="1:19" ht="13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spans="1:19" ht="13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spans="1:19" ht="13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spans="1:19" ht="13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spans="1:19" ht="13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spans="1:19" ht="13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spans="1:19" ht="13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spans="1:19" ht="13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 ht="13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spans="1:19" ht="13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spans="1:19" ht="13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spans="1:19" ht="13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spans="1:19" ht="13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spans="1:19" ht="13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spans="1:19" ht="13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spans="1:19" ht="13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spans="1:19" ht="13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spans="1:19" ht="13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spans="1:19" ht="13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spans="1:19" ht="13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spans="1:19" ht="13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spans="1:19" ht="13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spans="1:19" ht="13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spans="1:19" ht="13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spans="1:19" ht="13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spans="1:19" ht="13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spans="1:19" ht="13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spans="1:19" ht="13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spans="1:19" ht="13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spans="1:19" ht="13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spans="1:19" ht="13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spans="1:19" ht="13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spans="1:19" ht="13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spans="1:19" ht="13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spans="1:19" ht="13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spans="1:19" ht="13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spans="1:19" ht="13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spans="1:19" ht="13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spans="1:19" ht="13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spans="1:19" ht="13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spans="1:19" ht="13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spans="1:19" ht="13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spans="1:19" ht="13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spans="1:19" ht="13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spans="1:19" ht="13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spans="1:19" ht="13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spans="1:19" ht="13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spans="1:19" ht="13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spans="1:19" ht="13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spans="1:19" ht="13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spans="1:19" ht="13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spans="1:19" ht="13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spans="1:19" ht="13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spans="1:19" ht="13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spans="1:19" ht="13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spans="1:19" ht="13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spans="1:19" ht="13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spans="1:19" ht="13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spans="1:19" ht="13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spans="1:19" ht="13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spans="1:19" ht="13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spans="1:19" ht="13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spans="1:19" ht="13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spans="1:19" ht="13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spans="1:19" ht="13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spans="1:19" ht="13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spans="1:19" ht="13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spans="1:19" ht="13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spans="1:19" ht="13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spans="1:19" ht="13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spans="1:19" ht="13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spans="1:19" ht="13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spans="1:19" ht="13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spans="1:19" ht="13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spans="1:19" ht="13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spans="1:19" ht="13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spans="1:19" ht="13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spans="1:19" ht="13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spans="1:19" ht="13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spans="1:19" ht="13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spans="1:19" ht="13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spans="1:19" ht="13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spans="1:19" ht="13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spans="1:19" ht="13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spans="1:19" ht="13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spans="1:19" ht="13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spans="1:19" ht="13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spans="1:19" ht="13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spans="1:19" ht="13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spans="1:19" ht="13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spans="1:19" ht="13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spans="1:19" ht="13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spans="1:19" ht="13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spans="1:19" ht="13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spans="1:19" ht="13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spans="1:19" ht="13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spans="1:19" ht="13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spans="1:19" ht="13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spans="1:19" ht="13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spans="1:19" ht="13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spans="1:19" ht="13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spans="1:19" ht="13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spans="1:19" ht="13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spans="1:19" ht="13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spans="1:19" ht="13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spans="1:19" ht="13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spans="1:19" ht="13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spans="1:19" ht="13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spans="1:19" ht="13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spans="1:19" ht="13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spans="1:19" ht="13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spans="1:19" ht="13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spans="1:19" ht="13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spans="1:19" ht="13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spans="1:19" ht="13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spans="1:19" ht="13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spans="1:19" ht="13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spans="1:19" ht="13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spans="1:19" ht="13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spans="1:19" ht="13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spans="1:19" ht="13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spans="1:19" ht="13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spans="1:19" ht="13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spans="1:19" ht="13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spans="1:19" ht="13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spans="1:19" ht="13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spans="1:19" ht="13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spans="1:19" ht="13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spans="1:19" ht="13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spans="1:19" ht="13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spans="1:19" ht="13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spans="1:19" ht="13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spans="1:19" ht="13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spans="1:19" ht="13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spans="1:19" ht="13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spans="1:19" ht="13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spans="1:19" ht="13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spans="1:19" ht="13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spans="1:19" ht="13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spans="1:19" ht="13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spans="1:19" ht="13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spans="1:19" ht="13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spans="1:19" ht="13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spans="1:19" ht="13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spans="1:19" ht="13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spans="1:19" ht="13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spans="1:19" ht="13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spans="1:19" ht="13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spans="1:19" ht="13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spans="1:19" ht="13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spans="1:19" ht="13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spans="1:19" ht="13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spans="1:19" ht="13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spans="1:19" ht="13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spans="1:19" ht="13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spans="1:19" ht="13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spans="1:19" ht="13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spans="1:19" ht="13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spans="1:19" ht="13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spans="1:19" ht="13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spans="1:19" ht="13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spans="1:19" ht="13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spans="1:19" ht="13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spans="1:19" ht="13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spans="1:19" ht="13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spans="1:19" ht="13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spans="1:19" ht="13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spans="1:19" ht="13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spans="1:19" ht="13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spans="1:19" ht="13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spans="1:19" ht="13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spans="1:19" ht="13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spans="1:19" ht="13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spans="1:19" ht="13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spans="1:19" ht="13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spans="1:19" ht="13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spans="1:19" ht="13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spans="1:19" ht="13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spans="1:19" ht="13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spans="1:19" ht="13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spans="1:19" ht="13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spans="1:19" ht="13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spans="1:19" ht="13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spans="1:19" ht="13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spans="1:19" ht="13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spans="1:19" ht="13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spans="1:19" ht="13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spans="1:19" ht="13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spans="1:19" ht="13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spans="1:19" ht="13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spans="1:19" ht="13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spans="1:19" ht="13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spans="1:19" ht="13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spans="1:19" ht="13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spans="1:19" ht="13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 ht="13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 ht="13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 ht="13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spans="1:19" ht="13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spans="1:19" ht="13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spans="1:19" ht="13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spans="1:19" ht="13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spans="1:19" ht="13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 ht="13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 ht="13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spans="1:19" ht="13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 ht="13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spans="1:19" ht="13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spans="1:19" ht="13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 ht="13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spans="1:19" ht="13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 ht="13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 ht="13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spans="1:19" ht="13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 ht="13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 ht="13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 ht="13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spans="1:19" ht="13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 ht="13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spans="1:19" ht="13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spans="1:19" ht="13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spans="1:19" ht="13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spans="1:19" ht="13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spans="1:19" ht="13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spans="1:19" ht="13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spans="1:19" ht="13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spans="1:19" ht="13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spans="1:19" ht="13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spans="1:19" ht="13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spans="1:19" ht="13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spans="1:19" ht="13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spans="1:19" ht="13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spans="1:19" ht="13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spans="1:19" ht="13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spans="1:19" ht="13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spans="1:19" ht="13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 ht="13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 ht="13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 ht="13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spans="1:19" ht="13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 ht="13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spans="1:19" ht="13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 ht="13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spans="1:19" ht="13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spans="1:19" ht="13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spans="1:19" ht="13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spans="1:19" ht="13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spans="1:19" ht="13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spans="1:19" ht="13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spans="1:19" ht="13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spans="1:19" ht="13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spans="1:19" ht="13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spans="1:19" ht="13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spans="1:19" ht="13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spans="1:19" ht="13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spans="1:19" ht="13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spans="1:19" ht="13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spans="1:19" ht="13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spans="1:19" ht="13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spans="1:19" ht="13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spans="1:19" ht="13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spans="1:19" ht="13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spans="1:19" ht="13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spans="1:19" ht="13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spans="1:19" ht="13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spans="1:19" ht="13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spans="1:19" ht="13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spans="1:19" ht="13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spans="1:19" ht="13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spans="1:19" ht="13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spans="1:19" ht="13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spans="1:19" ht="13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spans="1:19" ht="13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spans="1:19" ht="13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spans="1:19" ht="13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spans="1:19" ht="13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spans="1:19" ht="13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spans="1:19" ht="13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spans="1:19" ht="13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spans="1:19" ht="13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spans="1:19" ht="13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spans="1:19" ht="13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spans="1:19" ht="13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spans="1:19" ht="13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spans="1:19" ht="13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spans="1:19" ht="13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spans="1:19" ht="13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spans="1:19" ht="13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spans="1:19" ht="13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spans="1:19" ht="13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spans="1:19" ht="13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spans="1:19" ht="13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spans="1:19" ht="13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spans="1:19" ht="13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spans="1:19" ht="13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spans="1:19" ht="13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spans="1:19" ht="13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spans="1:19" ht="13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spans="1:19" ht="13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spans="1:19" ht="13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spans="1:19" ht="13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spans="1:19" ht="13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spans="1:19" ht="13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spans="1:19" ht="13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spans="1:19" ht="13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spans="1:19" ht="13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spans="1:19" ht="13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spans="1:19" ht="13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spans="1:19" ht="13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spans="1:19" ht="13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spans="1:19" ht="13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spans="1:19" ht="13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spans="1:19" ht="13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spans="1:19" ht="13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spans="1:19" ht="13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spans="1:19" ht="13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spans="1:19" ht="13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spans="1:19" ht="13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spans="1:19" ht="13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spans="1:19" ht="13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spans="1:19" ht="13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spans="1:19" ht="13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spans="1:19" ht="13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spans="1:19" ht="13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spans="1:19" ht="13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spans="1:19" ht="13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spans="1:19" ht="13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spans="1:19" ht="13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spans="1:19" ht="13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spans="1:19" ht="13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spans="1:19" ht="13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spans="1:19" ht="13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spans="1:19" ht="13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spans="1:19" ht="13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spans="1:19" ht="13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spans="1:19" ht="13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spans="1:19" ht="13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spans="1:19" ht="13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spans="1:19" ht="13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spans="1:19" ht="13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spans="1:19" ht="13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spans="1:19" ht="13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spans="1:19" ht="13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spans="1:19" ht="13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spans="1:19" ht="13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spans="1:19" ht="13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spans="1:19" ht="13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spans="1:19" ht="13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spans="1:19" ht="13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spans="1:19" ht="13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spans="1:19" ht="13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spans="1:19" ht="13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spans="1:19" ht="13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spans="1:19" ht="13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spans="1:19" ht="13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spans="1:19" ht="13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spans="1:19" ht="13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spans="1:19" ht="13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spans="1:19" ht="13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spans="1:19" ht="13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spans="1:19" ht="13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spans="1:19" ht="13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spans="1:19" ht="13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spans="1:19" ht="13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spans="1:19" ht="13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spans="1:19" ht="13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spans="1:19" ht="13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spans="1:19" ht="13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spans="1:19" ht="13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spans="1:19" ht="13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spans="1:19" ht="13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spans="1:19" ht="13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spans="1:19" ht="13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spans="1:19" ht="13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spans="1:19" ht="13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spans="1:19" ht="13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spans="1:19" ht="13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spans="1:19" ht="13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spans="1:19" ht="13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spans="1:19" ht="13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spans="1:19" ht="13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spans="1:19" ht="13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spans="1:19" ht="13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spans="1:19" ht="13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spans="1:19" ht="13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spans="1:19" ht="13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spans="1:19" ht="13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spans="1:19" ht="13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spans="1:19" ht="13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spans="1:19" ht="13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spans="1:19" ht="13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spans="1:19" ht="13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spans="1:19" ht="13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spans="1:19" ht="13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spans="1:19" ht="13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spans="1:19" ht="13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spans="1:19" ht="13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spans="1:19" ht="13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spans="1:19" ht="13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spans="1:19" ht="13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spans="1:19" ht="13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spans="1:19" ht="13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spans="1:19" ht="13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spans="1:19" ht="13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spans="1:19" ht="13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spans="1:19" ht="13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spans="1:19" ht="13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spans="1:19" ht="13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spans="1:19" ht="13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spans="1:19" ht="13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spans="1:19" ht="13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spans="1:19" ht="13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spans="1:19" ht="13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spans="1:19" ht="13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spans="1:19" ht="13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spans="1:19" ht="13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spans="1:19" ht="13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spans="1:19" ht="13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spans="1:19" ht="13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spans="1:19" ht="13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spans="1:19" ht="13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spans="1:19" ht="13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spans="1:19" ht="13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spans="1:19" ht="13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spans="1:19" ht="13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spans="1:19" ht="13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spans="1:19" ht="13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spans="1:19" ht="13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spans="1:19" ht="13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spans="1:19" ht="13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spans="1:19" ht="13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spans="1:19" ht="13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spans="1:19" ht="13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spans="1:19" ht="13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spans="1:19" ht="13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spans="1:19" ht="13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spans="1:19" ht="13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spans="1:19" ht="13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spans="1:19" ht="13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spans="1:19" ht="13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spans="1:19" ht="13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spans="1:19" ht="13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spans="1:19" ht="13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spans="1:19" ht="13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spans="1:19" ht="13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 ht="13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spans="1:19" ht="13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spans="1:19" ht="13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 ht="13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spans="1:19" ht="13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spans="1:19" ht="13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spans="1:19" ht="13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spans="1:19" ht="13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spans="1:19" ht="13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spans="1:19" ht="13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 ht="13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spans="1:19" ht="13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spans="1:19" ht="13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</row>
    <row r="972" spans="1:19" ht="13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</row>
    <row r="973" spans="1:19" ht="13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</row>
    <row r="974" spans="1:19" ht="13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</row>
    <row r="975" spans="1:19" ht="13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</row>
    <row r="976" spans="1:19" ht="13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</row>
    <row r="977" spans="1:19" ht="13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</row>
    <row r="978" spans="1:19" ht="13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</row>
    <row r="979" spans="1:19" ht="13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</row>
    <row r="980" spans="1:19" ht="13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</row>
    <row r="981" spans="1:19" ht="13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</row>
    <row r="982" spans="1:19" ht="13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</row>
    <row r="983" spans="1:19" ht="13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</row>
    <row r="984" spans="1:19" ht="13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</row>
    <row r="985" spans="1:19" ht="13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</row>
    <row r="986" spans="1:19" ht="13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</row>
    <row r="987" spans="1:19" ht="13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</row>
    <row r="988" spans="1:19" ht="13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</row>
    <row r="989" spans="1:19" ht="13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</row>
    <row r="990" spans="1:19" ht="13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</row>
    <row r="991" spans="1:19" ht="13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</row>
    <row r="992" spans="1:19" ht="13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</row>
    <row r="993" spans="1:19" ht="13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</row>
    <row r="994" spans="1:19" ht="13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</row>
    <row r="995" spans="1:19" ht="13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</row>
    <row r="996" spans="1:19" ht="13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</row>
    <row r="997" spans="1:19" ht="13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</row>
  </sheetData>
  <printOptions horizontalCentered="1"/>
  <pageMargins left="0.25" right="0.25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24"/>
  <sheetViews>
    <sheetView tabSelected="1" workbookViewId="0">
      <selection activeCell="G13" sqref="G13"/>
    </sheetView>
  </sheetViews>
  <sheetFormatPr baseColWidth="10" defaultColWidth="12.6640625" defaultRowHeight="15.75" customHeight="1" x14ac:dyDescent="0.15"/>
  <cols>
    <col min="3" max="3" width="13.1640625" customWidth="1"/>
  </cols>
  <sheetData>
    <row r="1" spans="1:3" ht="15.75" customHeight="1" x14ac:dyDescent="0.15">
      <c r="A1" s="24" t="s">
        <v>50</v>
      </c>
    </row>
    <row r="2" spans="1:3" ht="15.75" customHeight="1" x14ac:dyDescent="0.15">
      <c r="A2" s="3" t="s">
        <v>15</v>
      </c>
      <c r="B2" s="3" t="s">
        <v>51</v>
      </c>
      <c r="C2" s="3" t="s">
        <v>52</v>
      </c>
    </row>
    <row r="3" spans="1:3" ht="15.75" customHeight="1" x14ac:dyDescent="0.15">
      <c r="A3" s="10">
        <v>4074.7272727272725</v>
      </c>
      <c r="B3" s="10">
        <f>MIN('Estimasi Pengunjung Nataru'!D2:N2)</f>
        <v>1772</v>
      </c>
      <c r="C3" s="10">
        <f>MAX('Estimasi Pengunjung Nataru'!D2:N2)</f>
        <v>7867</v>
      </c>
    </row>
    <row r="4" spans="1:3" ht="15.75" customHeight="1" x14ac:dyDescent="0.15">
      <c r="A4" s="10">
        <v>2123.181818181818</v>
      </c>
      <c r="B4" s="10">
        <f>MIN('Estimasi Pengunjung Nataru'!D3:N3)</f>
        <v>437</v>
      </c>
      <c r="C4" s="10">
        <f>MAX('Estimasi Pengunjung Nataru'!D3:N3)</f>
        <v>3381</v>
      </c>
    </row>
    <row r="5" spans="1:3" ht="15.75" customHeight="1" x14ac:dyDescent="0.15">
      <c r="A5" s="10">
        <v>128</v>
      </c>
      <c r="B5" s="10">
        <f>MIN('Estimasi Pengunjung Nataru'!D4:N4)</f>
        <v>61</v>
      </c>
      <c r="C5" s="10">
        <f>MAX('Estimasi Pengunjung Nataru'!D4:N4)</f>
        <v>182</v>
      </c>
    </row>
    <row r="6" spans="1:3" ht="15.75" customHeight="1" x14ac:dyDescent="0.15">
      <c r="A6" s="10">
        <v>262.63636363636363</v>
      </c>
      <c r="B6" s="10">
        <f>MIN('Estimasi Pengunjung Nataru'!D5:N5)</f>
        <v>39</v>
      </c>
      <c r="C6" s="10">
        <f>MAX('Estimasi Pengunjung Nataru'!D5:N5)</f>
        <v>1173</v>
      </c>
    </row>
    <row r="7" spans="1:3" ht="15.75" customHeight="1" x14ac:dyDescent="0.15">
      <c r="A7" s="18">
        <v>6588.545454545455</v>
      </c>
      <c r="B7" s="18">
        <f>MIN('Estimasi Pengunjung Nataru'!D6:N6)</f>
        <v>2345</v>
      </c>
      <c r="C7" s="18">
        <f>MAX('Estimasi Pengunjung Nataru'!D6:N6)</f>
        <v>10696</v>
      </c>
    </row>
    <row r="8" spans="1:3" ht="15.75" customHeight="1" x14ac:dyDescent="0.15">
      <c r="A8" s="18">
        <v>27705.272727272728</v>
      </c>
      <c r="B8" s="18">
        <f>MIN('Estimasi Pengunjung Nataru'!D7:N7)</f>
        <v>11752</v>
      </c>
      <c r="C8" s="18">
        <f>MAX('Estimasi Pengunjung Nataru'!D7:N7)</f>
        <v>46883</v>
      </c>
    </row>
    <row r="9" spans="1:3" ht="15.75" customHeight="1" x14ac:dyDescent="0.15">
      <c r="A9" s="24" t="s">
        <v>53</v>
      </c>
    </row>
    <row r="10" spans="1:3" ht="15.75" customHeight="1" x14ac:dyDescent="0.15">
      <c r="A10" s="3" t="s">
        <v>48</v>
      </c>
      <c r="B10" s="3" t="s">
        <v>51</v>
      </c>
      <c r="C10" s="3" t="s">
        <v>52</v>
      </c>
    </row>
    <row r="11" spans="1:3" ht="15.75" customHeight="1" x14ac:dyDescent="0.15">
      <c r="A11" s="10">
        <v>4501.916666666667</v>
      </c>
      <c r="B11" s="10">
        <f>MIN('Estimasi Pengunjung Lebaran'!D2:O2)</f>
        <v>811</v>
      </c>
      <c r="C11" s="10">
        <f>MAX('Estimasi Pengunjung Lebaran'!D2:O2)</f>
        <v>9279</v>
      </c>
    </row>
    <row r="12" spans="1:3" ht="15.75" customHeight="1" x14ac:dyDescent="0.15">
      <c r="A12" s="10">
        <v>2093.25</v>
      </c>
      <c r="B12" s="10">
        <f>MIN('Estimasi Pengunjung Lebaran'!D3:O3)</f>
        <v>493</v>
      </c>
      <c r="C12" s="10">
        <f>MAX('Estimasi Pengunjung Lebaran'!D3:O3)</f>
        <v>5078</v>
      </c>
    </row>
    <row r="13" spans="1:3" ht="15.75" customHeight="1" x14ac:dyDescent="0.15">
      <c r="A13" s="10">
        <v>56.833333333333336</v>
      </c>
      <c r="B13" s="10">
        <f>MIN('Estimasi Pengunjung Lebaran'!D4:O4)</f>
        <v>0</v>
      </c>
      <c r="C13" s="10">
        <f>MAX('Estimasi Pengunjung Lebaran'!D4:O4)</f>
        <v>219</v>
      </c>
    </row>
    <row r="14" spans="1:3" ht="15.75" customHeight="1" x14ac:dyDescent="0.15">
      <c r="A14" s="10">
        <v>25.545454545454547</v>
      </c>
      <c r="B14" s="10">
        <f>MIN('Estimasi Pengunjung Lebaran'!D5:O5)</f>
        <v>0</v>
      </c>
      <c r="C14" s="10">
        <f>MAX('Estimasi Pengunjung Lebaran'!D5:O5)</f>
        <v>92</v>
      </c>
    </row>
    <row r="15" spans="1:3" ht="15.75" customHeight="1" x14ac:dyDescent="0.15">
      <c r="A15" s="18">
        <v>6675.416666666667</v>
      </c>
      <c r="B15" s="18">
        <f>MIN('Estimasi Pengunjung Lebaran'!D6:O6)</f>
        <v>1411</v>
      </c>
      <c r="C15" s="18">
        <f>MAX('Estimasi Pengunjung Lebaran'!D6:O6)</f>
        <v>12550</v>
      </c>
    </row>
    <row r="16" spans="1:3" ht="15.75" customHeight="1" x14ac:dyDescent="0.15">
      <c r="A16" s="18">
        <v>29341.833333333332</v>
      </c>
      <c r="B16" s="18">
        <f>MIN('Estimasi Pengunjung Lebaran'!D7:O7)</f>
        <v>6040</v>
      </c>
      <c r="C16" s="18">
        <f>MAX('Estimasi Pengunjung Lebaran'!D7:O7)</f>
        <v>62496</v>
      </c>
    </row>
    <row r="17" spans="1:3" ht="15.75" customHeight="1" x14ac:dyDescent="0.15">
      <c r="A17" s="24" t="s">
        <v>54</v>
      </c>
    </row>
    <row r="18" spans="1:3" ht="15.75" customHeight="1" x14ac:dyDescent="0.15">
      <c r="A18" s="28" t="s">
        <v>48</v>
      </c>
      <c r="B18" s="3" t="s">
        <v>51</v>
      </c>
      <c r="C18" s="3" t="s">
        <v>52</v>
      </c>
    </row>
    <row r="19" spans="1:3" ht="15.75" customHeight="1" x14ac:dyDescent="0.15">
      <c r="A19" s="42">
        <v>2266.6666666666665</v>
      </c>
      <c r="B19" s="10">
        <f>MIN('Estimasi Pengunjung Paskah'!D2:F2)</f>
        <v>2097</v>
      </c>
      <c r="C19" s="10">
        <f>MAX('Estimasi Pengunjung Paskah'!D2:F2)</f>
        <v>2406</v>
      </c>
    </row>
    <row r="20" spans="1:3" ht="15.75" customHeight="1" x14ac:dyDescent="0.15">
      <c r="A20" s="42">
        <v>2240.3333333333335</v>
      </c>
      <c r="B20" s="10">
        <f>MIN('Estimasi Pengunjung Paskah'!D3:F3)</f>
        <v>1975</v>
      </c>
      <c r="C20" s="10">
        <f>MAX('Estimasi Pengunjung Paskah'!D3:F3)</f>
        <v>2761</v>
      </c>
    </row>
    <row r="21" spans="1:3" ht="15.75" customHeight="1" x14ac:dyDescent="0.15">
      <c r="A21" s="42">
        <v>194.66666666666666</v>
      </c>
      <c r="B21" s="10">
        <f>MIN('Estimasi Pengunjung Paskah'!D4:F4)</f>
        <v>188</v>
      </c>
      <c r="C21" s="10">
        <f>MAX('Estimasi Pengunjung Paskah'!D4:F4)</f>
        <v>207</v>
      </c>
    </row>
    <row r="22" spans="1:3" ht="15.75" customHeight="1" x14ac:dyDescent="0.15">
      <c r="A22" s="42">
        <v>92.333333333333329</v>
      </c>
      <c r="B22" s="10">
        <f>MIN('Estimasi Pengunjung Paskah'!D5:F5)</f>
        <v>90</v>
      </c>
      <c r="C22" s="10">
        <f>MAX('Estimasi Pengunjung Paskah'!D5:F5)</f>
        <v>97</v>
      </c>
    </row>
    <row r="23" spans="1:3" ht="15.75" customHeight="1" x14ac:dyDescent="0.15">
      <c r="A23" s="43">
        <v>4794</v>
      </c>
      <c r="B23" s="18">
        <f>MIN('Estimasi Pengunjung Paskah'!D6:F6)</f>
        <v>4350</v>
      </c>
      <c r="C23" s="18">
        <f>MAX('Estimasi Pengunjung Paskah'!D6:F6)</f>
        <v>5464</v>
      </c>
    </row>
    <row r="24" spans="1:3" ht="15.75" customHeight="1" x14ac:dyDescent="0.15">
      <c r="A24" s="44">
        <v>19892</v>
      </c>
      <c r="B24" s="18">
        <f>MIN('Estimasi Pengunjung Paskah'!D7:F7)</f>
        <v>18375</v>
      </c>
      <c r="C24" s="18">
        <f>MAX('Estimasi Pengunjung Paskah'!D7:F7)</f>
        <v>21872</v>
      </c>
    </row>
  </sheetData>
  <conditionalFormatting sqref="A2:C2 A8:C8 A10:C10 A16:C16 B18:C18 B24:C24">
    <cfRule type="notContainsBlanks" dxfId="6" priority="1">
      <formula>LEN(TRIM(A2))&gt;0</formula>
    </cfRule>
  </conditionalFormatting>
  <conditionalFormatting sqref="B24:C24 A8:C8 A16:C16">
    <cfRule type="colorScale" priority="3">
      <colorScale>
        <cfvo type="min"/>
        <cfvo type="max"/>
        <color rgb="FFFFFFFF"/>
        <color rgb="FF57BB8A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E999"/>
  <sheetViews>
    <sheetView workbookViewId="0">
      <pane xSplit="2" topLeftCell="C1" activePane="topRight" state="frozen"/>
      <selection pane="topRight" activeCell="D2" sqref="D2"/>
    </sheetView>
  </sheetViews>
  <sheetFormatPr baseColWidth="10" defaultColWidth="12.6640625" defaultRowHeight="15.75" customHeight="1" x14ac:dyDescent="0.15"/>
  <cols>
    <col min="1" max="1" width="5.5" customWidth="1"/>
    <col min="2" max="2" width="24" customWidth="1"/>
    <col min="4" max="15" width="11.6640625" customWidth="1"/>
    <col min="16" max="16" width="15.33203125" customWidth="1"/>
    <col min="17" max="18" width="7.5" customWidth="1"/>
    <col min="19" max="20" width="11.6640625" customWidth="1"/>
    <col min="21" max="21" width="7.5" customWidth="1"/>
    <col min="22" max="23" width="11.6640625" customWidth="1"/>
    <col min="24" max="24" width="7.5" customWidth="1"/>
    <col min="25" max="26" width="11.6640625" customWidth="1"/>
    <col min="27" max="28" width="10.33203125" customWidth="1"/>
  </cols>
  <sheetData>
    <row r="1" spans="1:31" ht="15.75" customHeight="1" x14ac:dyDescent="0.15">
      <c r="P1" s="1"/>
      <c r="Q1" s="45"/>
    </row>
    <row r="2" spans="1:31" ht="15.75" customHeight="1" x14ac:dyDescent="0.15">
      <c r="A2" s="2" t="s">
        <v>0</v>
      </c>
      <c r="B2" s="2" t="s">
        <v>1</v>
      </c>
      <c r="C2" s="2" t="s">
        <v>2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17</v>
      </c>
      <c r="M2" s="2" t="s">
        <v>19</v>
      </c>
      <c r="N2" s="2" t="s">
        <v>20</v>
      </c>
      <c r="O2" s="2" t="s">
        <v>21</v>
      </c>
      <c r="P2" s="3" t="s">
        <v>14</v>
      </c>
      <c r="Q2" s="45"/>
      <c r="R2" s="4" t="s">
        <v>16</v>
      </c>
      <c r="S2" s="2" t="s">
        <v>17</v>
      </c>
      <c r="T2" s="5" t="s">
        <v>18</v>
      </c>
      <c r="U2" s="4" t="s">
        <v>16</v>
      </c>
      <c r="V2" s="2" t="s">
        <v>19</v>
      </c>
      <c r="W2" s="5"/>
      <c r="X2" s="4" t="s">
        <v>16</v>
      </c>
      <c r="Y2" s="2" t="s">
        <v>20</v>
      </c>
      <c r="Z2" s="5"/>
      <c r="AA2" s="4" t="s">
        <v>16</v>
      </c>
      <c r="AB2" s="2" t="s">
        <v>21</v>
      </c>
    </row>
    <row r="3" spans="1:31" x14ac:dyDescent="0.2">
      <c r="A3" s="6">
        <v>1</v>
      </c>
      <c r="B3" s="7" t="s">
        <v>22</v>
      </c>
      <c r="C3" s="8">
        <v>5</v>
      </c>
      <c r="D3" s="9">
        <v>811</v>
      </c>
      <c r="E3" s="9">
        <v>1510</v>
      </c>
      <c r="F3" s="9">
        <v>1782</v>
      </c>
      <c r="G3" s="9">
        <v>2227</v>
      </c>
      <c r="H3" s="9">
        <v>6837</v>
      </c>
      <c r="I3" s="9">
        <v>9279</v>
      </c>
      <c r="J3" s="9">
        <v>7114</v>
      </c>
      <c r="K3" s="9">
        <v>4452</v>
      </c>
      <c r="L3" s="9">
        <f t="shared" ref="L3:L6" si="0">R3+S3</f>
        <v>3868</v>
      </c>
      <c r="M3" s="9">
        <f t="shared" ref="M3:M6" si="1">U3+V3</f>
        <v>4279</v>
      </c>
      <c r="N3" s="9">
        <f t="shared" ref="N3:N6" si="2">X3+Y3</f>
        <v>6120</v>
      </c>
      <c r="O3" s="9">
        <f t="shared" ref="O3:O6" si="3">AA3+AB3</f>
        <v>1715</v>
      </c>
      <c r="P3" s="9">
        <v>54023</v>
      </c>
      <c r="Q3" s="45">
        <f t="shared" ref="Q3:Q7" si="4">(P3/$P$7)*100</f>
        <v>67.440234691966793</v>
      </c>
      <c r="R3" s="4">
        <v>1452</v>
      </c>
      <c r="S3" s="11">
        <v>2416</v>
      </c>
      <c r="T3" s="12">
        <f t="shared" ref="T3:T4" si="5">S3/R3</f>
        <v>1.6639118457300275</v>
      </c>
      <c r="U3" s="4">
        <v>1116</v>
      </c>
      <c r="V3" s="4">
        <v>3163</v>
      </c>
      <c r="W3" s="12">
        <f t="shared" ref="W3:W4" si="6">V3/U3</f>
        <v>2.8342293906810037</v>
      </c>
      <c r="X3" s="4">
        <v>1824</v>
      </c>
      <c r="Y3" s="4">
        <v>4296</v>
      </c>
      <c r="Z3" s="12">
        <f t="shared" ref="Z3:Z4" si="7">Y3/X3</f>
        <v>2.3552631578947367</v>
      </c>
      <c r="AB3" s="4">
        <v>1715</v>
      </c>
      <c r="AC3" s="12" t="e">
        <f t="shared" ref="AC3:AC4" si="8">AB3/AA3</f>
        <v>#DIV/0!</v>
      </c>
    </row>
    <row r="4" spans="1:31" x14ac:dyDescent="0.2">
      <c r="A4" s="6">
        <v>2</v>
      </c>
      <c r="B4" s="7" t="s">
        <v>23</v>
      </c>
      <c r="C4" s="8">
        <v>2</v>
      </c>
      <c r="D4" s="9">
        <v>590</v>
      </c>
      <c r="E4" s="9">
        <v>612</v>
      </c>
      <c r="F4" s="9">
        <v>493</v>
      </c>
      <c r="G4" s="9">
        <v>712</v>
      </c>
      <c r="H4" s="9">
        <v>2405</v>
      </c>
      <c r="I4" s="9">
        <v>3261</v>
      </c>
      <c r="J4" s="9">
        <v>2578</v>
      </c>
      <c r="K4" s="9">
        <v>1469</v>
      </c>
      <c r="L4" s="9">
        <f t="shared" si="0"/>
        <v>1910</v>
      </c>
      <c r="M4" s="9">
        <f t="shared" si="1"/>
        <v>2102</v>
      </c>
      <c r="N4" s="9">
        <f t="shared" si="2"/>
        <v>5078</v>
      </c>
      <c r="O4" s="9">
        <f t="shared" si="3"/>
        <v>1704</v>
      </c>
      <c r="P4" s="9">
        <v>25119</v>
      </c>
      <c r="Q4" s="45">
        <f t="shared" si="4"/>
        <v>31.35759315897884</v>
      </c>
      <c r="R4" s="4">
        <v>236</v>
      </c>
      <c r="S4" s="11">
        <v>1674</v>
      </c>
      <c r="T4" s="12">
        <f t="shared" si="5"/>
        <v>7.093220338983051</v>
      </c>
      <c r="U4" s="4">
        <v>157</v>
      </c>
      <c r="V4" s="4">
        <v>1945</v>
      </c>
      <c r="W4" s="12">
        <f t="shared" si="6"/>
        <v>12.388535031847134</v>
      </c>
      <c r="X4" s="4">
        <v>543</v>
      </c>
      <c r="Y4" s="4">
        <v>4535</v>
      </c>
      <c r="Z4" s="12">
        <f t="shared" si="7"/>
        <v>8.3517495395948433</v>
      </c>
      <c r="AB4" s="4">
        <v>1704</v>
      </c>
      <c r="AC4" s="12" t="e">
        <f t="shared" si="8"/>
        <v>#DIV/0!</v>
      </c>
    </row>
    <row r="5" spans="1:31" x14ac:dyDescent="0.2">
      <c r="A5" s="6">
        <v>3</v>
      </c>
      <c r="B5" s="7" t="s">
        <v>24</v>
      </c>
      <c r="C5" s="8">
        <v>20</v>
      </c>
      <c r="D5" s="9">
        <v>10</v>
      </c>
      <c r="E5" s="9">
        <v>1</v>
      </c>
      <c r="F5" s="9">
        <v>0</v>
      </c>
      <c r="G5" s="9">
        <v>2</v>
      </c>
      <c r="H5" s="9">
        <v>7</v>
      </c>
      <c r="I5" s="9">
        <v>10</v>
      </c>
      <c r="J5" s="9">
        <v>26</v>
      </c>
      <c r="K5" s="9">
        <v>20</v>
      </c>
      <c r="L5" s="9">
        <f t="shared" si="0"/>
        <v>30</v>
      </c>
      <c r="M5" s="9">
        <f t="shared" si="1"/>
        <v>146</v>
      </c>
      <c r="N5" s="9">
        <f t="shared" si="2"/>
        <v>211</v>
      </c>
      <c r="O5" s="9">
        <f t="shared" si="3"/>
        <v>106</v>
      </c>
      <c r="P5" s="9">
        <v>682</v>
      </c>
      <c r="Q5" s="45">
        <f t="shared" si="4"/>
        <v>0.85138256038948879</v>
      </c>
      <c r="S5" s="11">
        <v>30</v>
      </c>
      <c r="T5" s="4"/>
      <c r="V5" s="4">
        <v>146</v>
      </c>
      <c r="W5" s="4"/>
      <c r="Y5" s="4">
        <v>211</v>
      </c>
      <c r="Z5" s="4"/>
      <c r="AB5" s="4">
        <v>106</v>
      </c>
    </row>
    <row r="6" spans="1:31" ht="15.75" customHeight="1" x14ac:dyDescent="0.15">
      <c r="A6" s="6">
        <v>4</v>
      </c>
      <c r="B6" s="13" t="s">
        <v>25</v>
      </c>
      <c r="C6" s="8">
        <v>2</v>
      </c>
      <c r="D6" s="9">
        <v>0</v>
      </c>
      <c r="E6" s="9">
        <v>4</v>
      </c>
      <c r="F6" s="9">
        <v>0</v>
      </c>
      <c r="G6" s="9">
        <v>1</v>
      </c>
      <c r="H6" s="9"/>
      <c r="I6" s="9">
        <v>0</v>
      </c>
      <c r="J6" s="9">
        <v>0</v>
      </c>
      <c r="K6" s="9">
        <v>19</v>
      </c>
      <c r="L6" s="9">
        <f t="shared" si="0"/>
        <v>33</v>
      </c>
      <c r="M6" s="9">
        <f t="shared" si="1"/>
        <v>59</v>
      </c>
      <c r="N6" s="9">
        <f t="shared" si="2"/>
        <v>73</v>
      </c>
      <c r="O6" s="9">
        <f t="shared" si="3"/>
        <v>47</v>
      </c>
      <c r="P6" s="9">
        <v>281</v>
      </c>
      <c r="Q6" s="45">
        <f t="shared" si="4"/>
        <v>0.35078958866487736</v>
      </c>
      <c r="S6" s="11">
        <v>33</v>
      </c>
      <c r="T6" s="4"/>
      <c r="V6" s="4">
        <v>59</v>
      </c>
      <c r="W6" s="4"/>
      <c r="Y6" s="4">
        <v>73</v>
      </c>
      <c r="Z6" s="4"/>
      <c r="AB6" s="4">
        <v>47</v>
      </c>
    </row>
    <row r="7" spans="1:31" x14ac:dyDescent="0.2">
      <c r="A7" s="14" t="s">
        <v>26</v>
      </c>
      <c r="B7" s="15" t="s">
        <v>27</v>
      </c>
      <c r="C7" s="16"/>
      <c r="D7" s="17">
        <f t="shared" ref="D7:O7" si="9">SUM(D3:D6)</f>
        <v>1411</v>
      </c>
      <c r="E7" s="17">
        <f t="shared" si="9"/>
        <v>2127</v>
      </c>
      <c r="F7" s="17">
        <f t="shared" si="9"/>
        <v>2275</v>
      </c>
      <c r="G7" s="17">
        <f t="shared" si="9"/>
        <v>2942</v>
      </c>
      <c r="H7" s="17">
        <f t="shared" si="9"/>
        <v>9249</v>
      </c>
      <c r="I7" s="17">
        <f t="shared" si="9"/>
        <v>12550</v>
      </c>
      <c r="J7" s="17">
        <f t="shared" si="9"/>
        <v>9718</v>
      </c>
      <c r="K7" s="17">
        <f t="shared" si="9"/>
        <v>5960</v>
      </c>
      <c r="L7" s="17">
        <f t="shared" si="9"/>
        <v>5841</v>
      </c>
      <c r="M7" s="17">
        <f t="shared" si="9"/>
        <v>6586</v>
      </c>
      <c r="N7" s="17">
        <f t="shared" si="9"/>
        <v>11482</v>
      </c>
      <c r="O7" s="17">
        <f t="shared" si="9"/>
        <v>3572</v>
      </c>
      <c r="P7" s="17">
        <v>80105</v>
      </c>
      <c r="Q7" s="45">
        <f t="shared" si="4"/>
        <v>100</v>
      </c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x14ac:dyDescent="0.2">
      <c r="A8" s="14" t="s">
        <v>28</v>
      </c>
      <c r="B8" s="15" t="s">
        <v>29</v>
      </c>
      <c r="C8" s="16"/>
      <c r="D8" s="17">
        <f t="shared" ref="D8:K8" si="10">D9</f>
        <v>6040</v>
      </c>
      <c r="E8" s="17">
        <f t="shared" si="10"/>
        <v>8850</v>
      </c>
      <c r="F8" s="17">
        <f t="shared" si="10"/>
        <v>9890</v>
      </c>
      <c r="G8" s="17">
        <f t="shared" si="10"/>
        <v>14850</v>
      </c>
      <c r="H8" s="17">
        <f t="shared" si="10"/>
        <v>41610</v>
      </c>
      <c r="I8" s="17">
        <f t="shared" si="10"/>
        <v>62496</v>
      </c>
      <c r="J8" s="17">
        <f t="shared" si="10"/>
        <v>43824</v>
      </c>
      <c r="K8" s="17">
        <f t="shared" si="10"/>
        <v>25855</v>
      </c>
      <c r="L8" s="17">
        <f t="shared" ref="L8:O8" si="11">($C3*L3)+($C4*L4)+($C5*L5)+($C6*L6)</f>
        <v>23826</v>
      </c>
      <c r="M8" s="17">
        <f t="shared" si="11"/>
        <v>28637</v>
      </c>
      <c r="N8" s="17">
        <f t="shared" si="11"/>
        <v>45122</v>
      </c>
      <c r="O8" s="17">
        <f t="shared" si="11"/>
        <v>14197</v>
      </c>
      <c r="P8" s="17">
        <v>352102</v>
      </c>
      <c r="Q8" s="45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>
        <f>SUM(D8:O8)</f>
        <v>325197</v>
      </c>
      <c r="AD8" s="19"/>
      <c r="AE8" s="19"/>
    </row>
    <row r="9" spans="1:31" x14ac:dyDescent="0.2">
      <c r="B9" s="25" t="s">
        <v>30</v>
      </c>
      <c r="D9" s="20">
        <v>6040</v>
      </c>
      <c r="E9" s="20">
        <v>8850</v>
      </c>
      <c r="F9" s="20">
        <v>9890</v>
      </c>
      <c r="G9" s="20">
        <v>14850</v>
      </c>
      <c r="H9" s="20">
        <v>41610</v>
      </c>
      <c r="I9" s="20">
        <v>62496</v>
      </c>
      <c r="J9" s="20">
        <v>43824</v>
      </c>
      <c r="K9" s="20">
        <v>25855</v>
      </c>
      <c r="P9" s="1"/>
      <c r="Q9" s="45"/>
    </row>
    <row r="10" spans="1:31" x14ac:dyDescent="0.2">
      <c r="C10" s="21"/>
      <c r="D10" s="21"/>
      <c r="H10" s="21"/>
      <c r="K10" s="4" t="s">
        <v>32</v>
      </c>
      <c r="L10" s="22">
        <f t="shared" ref="L10:O10" si="12">(L8/K8)*100%</f>
        <v>0.92152388319473988</v>
      </c>
      <c r="M10" s="22">
        <f t="shared" si="12"/>
        <v>1.2019222697893057</v>
      </c>
      <c r="N10" s="22">
        <f t="shared" si="12"/>
        <v>1.5756538743583477</v>
      </c>
      <c r="O10" s="22">
        <f t="shared" si="12"/>
        <v>0.31463587606932319</v>
      </c>
      <c r="P10" s="1"/>
      <c r="Q10" s="45"/>
    </row>
    <row r="11" spans="1:31" x14ac:dyDescent="0.2">
      <c r="C11" s="21"/>
      <c r="D11" s="21"/>
      <c r="K11" s="4" t="s">
        <v>33</v>
      </c>
      <c r="L11" s="22">
        <f t="shared" ref="L11:O11" si="13">(L7/K7)*100%</f>
        <v>0.98003355704697992</v>
      </c>
      <c r="M11" s="22">
        <f t="shared" si="13"/>
        <v>1.1275466529703817</v>
      </c>
      <c r="N11" s="22">
        <f t="shared" si="13"/>
        <v>1.7433950804737322</v>
      </c>
      <c r="O11" s="22">
        <f t="shared" si="13"/>
        <v>0.31109562793938339</v>
      </c>
      <c r="P11" s="1"/>
      <c r="Q11" s="45"/>
      <c r="S11" s="4">
        <f>L3*5</f>
        <v>19340</v>
      </c>
    </row>
    <row r="12" spans="1:31" x14ac:dyDescent="0.2">
      <c r="C12" s="21"/>
      <c r="D12" s="21"/>
      <c r="P12" s="1"/>
      <c r="Q12" s="45"/>
      <c r="S12" s="4">
        <f>L4*2</f>
        <v>3820</v>
      </c>
    </row>
    <row r="13" spans="1:31" x14ac:dyDescent="0.2">
      <c r="C13" s="21"/>
      <c r="D13" s="21"/>
      <c r="P13" s="1"/>
      <c r="Q13" s="45"/>
      <c r="S13" s="4">
        <f>L5*20</f>
        <v>600</v>
      </c>
    </row>
    <row r="14" spans="1:31" x14ac:dyDescent="0.2">
      <c r="C14" s="21"/>
      <c r="D14" s="21"/>
      <c r="P14" s="1"/>
      <c r="Q14" s="45"/>
      <c r="S14" s="4">
        <f>L6*2</f>
        <v>66</v>
      </c>
    </row>
    <row r="15" spans="1:31" x14ac:dyDescent="0.2">
      <c r="C15" s="23"/>
      <c r="D15" s="21"/>
      <c r="P15" s="1"/>
      <c r="Q15" s="45"/>
      <c r="S15" s="4">
        <f>SUM(S10:S14)</f>
        <v>23826</v>
      </c>
    </row>
    <row r="16" spans="1:31" x14ac:dyDescent="0.2">
      <c r="D16" s="21"/>
      <c r="P16" s="1"/>
      <c r="Q16" s="45"/>
    </row>
    <row r="17" spans="4:20" x14ac:dyDescent="0.2">
      <c r="D17" s="21"/>
      <c r="P17" s="1"/>
      <c r="Q17" s="45"/>
    </row>
    <row r="18" spans="4:20" x14ac:dyDescent="0.2">
      <c r="D18" s="21"/>
      <c r="P18" s="1"/>
      <c r="Q18" s="45"/>
    </row>
    <row r="19" spans="4:20" ht="15.75" customHeight="1" x14ac:dyDescent="0.15">
      <c r="P19" s="1"/>
      <c r="Q19" s="45"/>
    </row>
    <row r="20" spans="4:20" ht="15.75" customHeight="1" x14ac:dyDescent="0.15">
      <c r="P20" s="1"/>
      <c r="Q20" s="45"/>
    </row>
    <row r="21" spans="4:20" ht="15.75" customHeight="1" x14ac:dyDescent="0.15">
      <c r="P21" s="1"/>
      <c r="Q21" s="45"/>
    </row>
    <row r="22" spans="4:20" ht="15.75" customHeight="1" x14ac:dyDescent="0.15">
      <c r="P22" s="1"/>
      <c r="Q22" s="45"/>
    </row>
    <row r="23" spans="4:20" ht="15.75" customHeight="1" x14ac:dyDescent="0.15">
      <c r="P23" s="1"/>
      <c r="Q23" s="45"/>
    </row>
    <row r="24" spans="4:20" ht="15.75" customHeight="1" x14ac:dyDescent="0.15">
      <c r="P24" s="1"/>
      <c r="Q24" s="45"/>
      <c r="S24" s="4"/>
      <c r="T24" s="4"/>
    </row>
    <row r="25" spans="4:20" ht="15.75" customHeight="1" x14ac:dyDescent="0.15">
      <c r="P25" s="1"/>
      <c r="Q25" s="45"/>
    </row>
    <row r="26" spans="4:20" ht="15.75" customHeight="1" x14ac:dyDescent="0.15">
      <c r="P26" s="1"/>
      <c r="Q26" s="45"/>
    </row>
    <row r="27" spans="4:20" ht="15.75" customHeight="1" x14ac:dyDescent="0.15">
      <c r="P27" s="1"/>
      <c r="Q27" s="45"/>
    </row>
    <row r="28" spans="4:20" ht="15.75" customHeight="1" x14ac:dyDescent="0.15">
      <c r="P28" s="1"/>
      <c r="Q28" s="45"/>
    </row>
    <row r="29" spans="4:20" ht="15.75" customHeight="1" x14ac:dyDescent="0.15">
      <c r="P29" s="1"/>
      <c r="Q29" s="45"/>
    </row>
    <row r="30" spans="4:20" ht="15.75" customHeight="1" x14ac:dyDescent="0.15">
      <c r="P30" s="1"/>
      <c r="Q30" s="45"/>
    </row>
    <row r="31" spans="4:20" ht="15.75" customHeight="1" x14ac:dyDescent="0.15">
      <c r="P31" s="1"/>
      <c r="Q31" s="45"/>
    </row>
    <row r="32" spans="4:20" ht="15.75" customHeight="1" x14ac:dyDescent="0.15">
      <c r="P32" s="1"/>
      <c r="Q32" s="45"/>
    </row>
    <row r="33" spans="16:17" ht="15.75" customHeight="1" x14ac:dyDescent="0.15">
      <c r="P33" s="1"/>
      <c r="Q33" s="45"/>
    </row>
    <row r="34" spans="16:17" ht="15.75" customHeight="1" x14ac:dyDescent="0.15">
      <c r="P34" s="1"/>
      <c r="Q34" s="45"/>
    </row>
    <row r="35" spans="16:17" ht="15.75" customHeight="1" x14ac:dyDescent="0.15">
      <c r="P35" s="1"/>
      <c r="Q35" s="45"/>
    </row>
    <row r="36" spans="16:17" ht="15.75" customHeight="1" x14ac:dyDescent="0.15">
      <c r="P36" s="1"/>
      <c r="Q36" s="45"/>
    </row>
    <row r="37" spans="16:17" ht="15.75" customHeight="1" x14ac:dyDescent="0.15">
      <c r="P37" s="1"/>
      <c r="Q37" s="45"/>
    </row>
    <row r="38" spans="16:17" ht="15.75" customHeight="1" x14ac:dyDescent="0.15">
      <c r="P38" s="1"/>
      <c r="Q38" s="45"/>
    </row>
    <row r="39" spans="16:17" ht="15.75" customHeight="1" x14ac:dyDescent="0.15">
      <c r="P39" s="1"/>
      <c r="Q39" s="45"/>
    </row>
    <row r="40" spans="16:17" ht="15.75" customHeight="1" x14ac:dyDescent="0.15">
      <c r="P40" s="1"/>
      <c r="Q40" s="45"/>
    </row>
    <row r="41" spans="16:17" ht="15.75" customHeight="1" x14ac:dyDescent="0.15">
      <c r="P41" s="1"/>
      <c r="Q41" s="45"/>
    </row>
    <row r="42" spans="16:17" ht="15.75" customHeight="1" x14ac:dyDescent="0.15">
      <c r="P42" s="1"/>
      <c r="Q42" s="45"/>
    </row>
    <row r="43" spans="16:17" ht="15.75" customHeight="1" x14ac:dyDescent="0.15">
      <c r="P43" s="1"/>
      <c r="Q43" s="45"/>
    </row>
    <row r="44" spans="16:17" ht="15.75" customHeight="1" x14ac:dyDescent="0.15">
      <c r="P44" s="1"/>
      <c r="Q44" s="45"/>
    </row>
    <row r="45" spans="16:17" ht="15.75" customHeight="1" x14ac:dyDescent="0.15">
      <c r="P45" s="1"/>
      <c r="Q45" s="45"/>
    </row>
    <row r="46" spans="16:17" ht="15.75" customHeight="1" x14ac:dyDescent="0.15">
      <c r="P46" s="1"/>
      <c r="Q46" s="45"/>
    </row>
    <row r="47" spans="16:17" ht="15.75" customHeight="1" x14ac:dyDescent="0.15">
      <c r="P47" s="1"/>
      <c r="Q47" s="45"/>
    </row>
    <row r="48" spans="16:17" ht="15.75" customHeight="1" x14ac:dyDescent="0.15">
      <c r="P48" s="1"/>
      <c r="Q48" s="45"/>
    </row>
    <row r="49" spans="16:17" ht="15.75" customHeight="1" x14ac:dyDescent="0.15">
      <c r="P49" s="1"/>
      <c r="Q49" s="45"/>
    </row>
    <row r="50" spans="16:17" ht="15.75" customHeight="1" x14ac:dyDescent="0.15">
      <c r="P50" s="1"/>
      <c r="Q50" s="45"/>
    </row>
    <row r="51" spans="16:17" ht="15.75" customHeight="1" x14ac:dyDescent="0.15">
      <c r="P51" s="1"/>
      <c r="Q51" s="45"/>
    </row>
    <row r="52" spans="16:17" ht="15.75" customHeight="1" x14ac:dyDescent="0.15">
      <c r="P52" s="1"/>
      <c r="Q52" s="45"/>
    </row>
    <row r="53" spans="16:17" ht="15.75" customHeight="1" x14ac:dyDescent="0.15">
      <c r="P53" s="1"/>
      <c r="Q53" s="45"/>
    </row>
    <row r="54" spans="16:17" ht="15.75" customHeight="1" x14ac:dyDescent="0.15">
      <c r="P54" s="1"/>
      <c r="Q54" s="45"/>
    </row>
    <row r="55" spans="16:17" ht="15.75" customHeight="1" x14ac:dyDescent="0.15">
      <c r="P55" s="1"/>
      <c r="Q55" s="45"/>
    </row>
    <row r="56" spans="16:17" ht="15.75" customHeight="1" x14ac:dyDescent="0.15">
      <c r="P56" s="1"/>
      <c r="Q56" s="45"/>
    </row>
    <row r="57" spans="16:17" ht="15.75" customHeight="1" x14ac:dyDescent="0.15">
      <c r="P57" s="1"/>
      <c r="Q57" s="45"/>
    </row>
    <row r="58" spans="16:17" ht="15.75" customHeight="1" x14ac:dyDescent="0.15">
      <c r="P58" s="1"/>
      <c r="Q58" s="45"/>
    </row>
    <row r="59" spans="16:17" ht="15.75" customHeight="1" x14ac:dyDescent="0.15">
      <c r="P59" s="1"/>
      <c r="Q59" s="45"/>
    </row>
    <row r="60" spans="16:17" ht="15.75" customHeight="1" x14ac:dyDescent="0.15">
      <c r="P60" s="1"/>
      <c r="Q60" s="45"/>
    </row>
    <row r="61" spans="16:17" ht="15.75" customHeight="1" x14ac:dyDescent="0.15">
      <c r="P61" s="1"/>
      <c r="Q61" s="45"/>
    </row>
    <row r="62" spans="16:17" ht="15.75" customHeight="1" x14ac:dyDescent="0.15">
      <c r="P62" s="1"/>
      <c r="Q62" s="45"/>
    </row>
    <row r="63" spans="16:17" ht="15.75" customHeight="1" x14ac:dyDescent="0.15">
      <c r="P63" s="1"/>
      <c r="Q63" s="45"/>
    </row>
    <row r="64" spans="16:17" ht="15.75" customHeight="1" x14ac:dyDescent="0.15">
      <c r="P64" s="1"/>
      <c r="Q64" s="45"/>
    </row>
    <row r="65" spans="16:17" ht="13" x14ac:dyDescent="0.15">
      <c r="P65" s="1"/>
      <c r="Q65" s="45"/>
    </row>
    <row r="66" spans="16:17" ht="13" x14ac:dyDescent="0.15">
      <c r="P66" s="1"/>
      <c r="Q66" s="45"/>
    </row>
    <row r="67" spans="16:17" ht="13" x14ac:dyDescent="0.15">
      <c r="P67" s="1"/>
      <c r="Q67" s="45"/>
    </row>
    <row r="68" spans="16:17" ht="13" x14ac:dyDescent="0.15">
      <c r="P68" s="1"/>
      <c r="Q68" s="45"/>
    </row>
    <row r="69" spans="16:17" ht="13" x14ac:dyDescent="0.15">
      <c r="P69" s="1"/>
      <c r="Q69" s="45"/>
    </row>
    <row r="70" spans="16:17" ht="13" x14ac:dyDescent="0.15">
      <c r="P70" s="1"/>
      <c r="Q70" s="45"/>
    </row>
    <row r="71" spans="16:17" ht="13" x14ac:dyDescent="0.15">
      <c r="P71" s="1"/>
      <c r="Q71" s="45"/>
    </row>
    <row r="72" spans="16:17" ht="13" x14ac:dyDescent="0.15">
      <c r="P72" s="1"/>
      <c r="Q72" s="45"/>
    </row>
    <row r="73" spans="16:17" ht="13" x14ac:dyDescent="0.15">
      <c r="P73" s="1"/>
      <c r="Q73" s="45"/>
    </row>
    <row r="74" spans="16:17" ht="13" x14ac:dyDescent="0.15">
      <c r="P74" s="1"/>
      <c r="Q74" s="45"/>
    </row>
    <row r="75" spans="16:17" ht="13" x14ac:dyDescent="0.15">
      <c r="P75" s="1"/>
      <c r="Q75" s="45"/>
    </row>
    <row r="76" spans="16:17" ht="13" x14ac:dyDescent="0.15">
      <c r="P76" s="1"/>
      <c r="Q76" s="45"/>
    </row>
    <row r="77" spans="16:17" ht="13" x14ac:dyDescent="0.15">
      <c r="P77" s="1"/>
      <c r="Q77" s="45"/>
    </row>
    <row r="78" spans="16:17" ht="13" x14ac:dyDescent="0.15">
      <c r="P78" s="1"/>
      <c r="Q78" s="45"/>
    </row>
    <row r="79" spans="16:17" ht="13" x14ac:dyDescent="0.15">
      <c r="P79" s="1"/>
      <c r="Q79" s="45"/>
    </row>
    <row r="80" spans="16:17" ht="13" x14ac:dyDescent="0.15">
      <c r="P80" s="1"/>
      <c r="Q80" s="45"/>
    </row>
    <row r="81" spans="16:17" ht="13" x14ac:dyDescent="0.15">
      <c r="P81" s="1"/>
      <c r="Q81" s="45"/>
    </row>
    <row r="82" spans="16:17" ht="13" x14ac:dyDescent="0.15">
      <c r="P82" s="1"/>
      <c r="Q82" s="45"/>
    </row>
    <row r="83" spans="16:17" ht="13" x14ac:dyDescent="0.15">
      <c r="P83" s="1"/>
      <c r="Q83" s="45"/>
    </row>
    <row r="84" spans="16:17" ht="13" x14ac:dyDescent="0.15">
      <c r="P84" s="1"/>
      <c r="Q84" s="45"/>
    </row>
    <row r="85" spans="16:17" ht="13" x14ac:dyDescent="0.15">
      <c r="P85" s="1"/>
      <c r="Q85" s="45"/>
    </row>
    <row r="86" spans="16:17" ht="13" x14ac:dyDescent="0.15">
      <c r="P86" s="1"/>
      <c r="Q86" s="45"/>
    </row>
    <row r="87" spans="16:17" ht="13" x14ac:dyDescent="0.15">
      <c r="P87" s="1"/>
      <c r="Q87" s="45"/>
    </row>
    <row r="88" spans="16:17" ht="13" x14ac:dyDescent="0.15">
      <c r="P88" s="1"/>
      <c r="Q88" s="45"/>
    </row>
    <row r="89" spans="16:17" ht="13" x14ac:dyDescent="0.15">
      <c r="P89" s="1"/>
      <c r="Q89" s="45"/>
    </row>
    <row r="90" spans="16:17" ht="13" x14ac:dyDescent="0.15">
      <c r="P90" s="1"/>
      <c r="Q90" s="45"/>
    </row>
    <row r="91" spans="16:17" ht="13" x14ac:dyDescent="0.15">
      <c r="P91" s="1"/>
      <c r="Q91" s="45"/>
    </row>
    <row r="92" spans="16:17" ht="13" x14ac:dyDescent="0.15">
      <c r="P92" s="1"/>
      <c r="Q92" s="45"/>
    </row>
    <row r="93" spans="16:17" ht="13" x14ac:dyDescent="0.15">
      <c r="P93" s="1"/>
      <c r="Q93" s="45"/>
    </row>
    <row r="94" spans="16:17" ht="13" x14ac:dyDescent="0.15">
      <c r="P94" s="1"/>
      <c r="Q94" s="45"/>
    </row>
    <row r="95" spans="16:17" ht="13" x14ac:dyDescent="0.15">
      <c r="P95" s="1"/>
      <c r="Q95" s="45"/>
    </row>
    <row r="96" spans="16:17" ht="13" x14ac:dyDescent="0.15">
      <c r="P96" s="1"/>
      <c r="Q96" s="45"/>
    </row>
    <row r="97" spans="16:17" ht="13" x14ac:dyDescent="0.15">
      <c r="P97" s="1"/>
      <c r="Q97" s="45"/>
    </row>
    <row r="98" spans="16:17" ht="13" x14ac:dyDescent="0.15">
      <c r="P98" s="1"/>
      <c r="Q98" s="45"/>
    </row>
    <row r="99" spans="16:17" ht="13" x14ac:dyDescent="0.15">
      <c r="P99" s="1"/>
      <c r="Q99" s="45"/>
    </row>
    <row r="100" spans="16:17" ht="13" x14ac:dyDescent="0.15">
      <c r="P100" s="1"/>
      <c r="Q100" s="45"/>
    </row>
    <row r="101" spans="16:17" ht="13" x14ac:dyDescent="0.15">
      <c r="P101" s="1"/>
      <c r="Q101" s="45"/>
    </row>
    <row r="102" spans="16:17" ht="13" x14ac:dyDescent="0.15">
      <c r="P102" s="1"/>
      <c r="Q102" s="45"/>
    </row>
    <row r="103" spans="16:17" ht="13" x14ac:dyDescent="0.15">
      <c r="P103" s="1"/>
      <c r="Q103" s="45"/>
    </row>
    <row r="104" spans="16:17" ht="13" x14ac:dyDescent="0.15">
      <c r="P104" s="1"/>
      <c r="Q104" s="45"/>
    </row>
    <row r="105" spans="16:17" ht="13" x14ac:dyDescent="0.15">
      <c r="P105" s="1"/>
      <c r="Q105" s="45"/>
    </row>
    <row r="106" spans="16:17" ht="13" x14ac:dyDescent="0.15">
      <c r="P106" s="1"/>
      <c r="Q106" s="45"/>
    </row>
    <row r="107" spans="16:17" ht="13" x14ac:dyDescent="0.15">
      <c r="P107" s="1"/>
      <c r="Q107" s="45"/>
    </row>
    <row r="108" spans="16:17" ht="13" x14ac:dyDescent="0.15">
      <c r="P108" s="1"/>
      <c r="Q108" s="45"/>
    </row>
    <row r="109" spans="16:17" ht="13" x14ac:dyDescent="0.15">
      <c r="P109" s="1"/>
      <c r="Q109" s="45"/>
    </row>
    <row r="110" spans="16:17" ht="13" x14ac:dyDescent="0.15">
      <c r="P110" s="1"/>
      <c r="Q110" s="45"/>
    </row>
    <row r="111" spans="16:17" ht="13" x14ac:dyDescent="0.15">
      <c r="P111" s="1"/>
      <c r="Q111" s="45"/>
    </row>
    <row r="112" spans="16:17" ht="13" x14ac:dyDescent="0.15">
      <c r="P112" s="1"/>
      <c r="Q112" s="45"/>
    </row>
    <row r="113" spans="16:17" ht="13" x14ac:dyDescent="0.15">
      <c r="P113" s="1"/>
      <c r="Q113" s="45"/>
    </row>
    <row r="114" spans="16:17" ht="13" x14ac:dyDescent="0.15">
      <c r="P114" s="1"/>
      <c r="Q114" s="45"/>
    </row>
    <row r="115" spans="16:17" ht="13" x14ac:dyDescent="0.15">
      <c r="P115" s="1"/>
      <c r="Q115" s="45"/>
    </row>
    <row r="116" spans="16:17" ht="13" x14ac:dyDescent="0.15">
      <c r="P116" s="1"/>
      <c r="Q116" s="45"/>
    </row>
    <row r="117" spans="16:17" ht="13" x14ac:dyDescent="0.15">
      <c r="P117" s="1"/>
      <c r="Q117" s="45"/>
    </row>
    <row r="118" spans="16:17" ht="13" x14ac:dyDescent="0.15">
      <c r="P118" s="1"/>
      <c r="Q118" s="45"/>
    </row>
    <row r="119" spans="16:17" ht="13" x14ac:dyDescent="0.15">
      <c r="P119" s="1"/>
      <c r="Q119" s="45"/>
    </row>
    <row r="120" spans="16:17" ht="13" x14ac:dyDescent="0.15">
      <c r="P120" s="1"/>
      <c r="Q120" s="45"/>
    </row>
    <row r="121" spans="16:17" ht="13" x14ac:dyDescent="0.15">
      <c r="P121" s="1"/>
      <c r="Q121" s="45"/>
    </row>
    <row r="122" spans="16:17" ht="13" x14ac:dyDescent="0.15">
      <c r="P122" s="1"/>
      <c r="Q122" s="45"/>
    </row>
    <row r="123" spans="16:17" ht="13" x14ac:dyDescent="0.15">
      <c r="P123" s="1"/>
      <c r="Q123" s="45"/>
    </row>
    <row r="124" spans="16:17" ht="13" x14ac:dyDescent="0.15">
      <c r="P124" s="1"/>
      <c r="Q124" s="45"/>
    </row>
    <row r="125" spans="16:17" ht="13" x14ac:dyDescent="0.15">
      <c r="P125" s="1"/>
      <c r="Q125" s="45"/>
    </row>
    <row r="126" spans="16:17" ht="13" x14ac:dyDescent="0.15">
      <c r="P126" s="1"/>
      <c r="Q126" s="45"/>
    </row>
    <row r="127" spans="16:17" ht="13" x14ac:dyDescent="0.15">
      <c r="P127" s="1"/>
      <c r="Q127" s="45"/>
    </row>
    <row r="128" spans="16:17" ht="13" x14ac:dyDescent="0.15">
      <c r="P128" s="1"/>
      <c r="Q128" s="45"/>
    </row>
    <row r="129" spans="16:17" ht="13" x14ac:dyDescent="0.15">
      <c r="P129" s="1"/>
      <c r="Q129" s="45"/>
    </row>
    <row r="130" spans="16:17" ht="13" x14ac:dyDescent="0.15">
      <c r="P130" s="1"/>
      <c r="Q130" s="45"/>
    </row>
    <row r="131" spans="16:17" ht="13" x14ac:dyDescent="0.15">
      <c r="P131" s="1"/>
      <c r="Q131" s="45"/>
    </row>
    <row r="132" spans="16:17" ht="13" x14ac:dyDescent="0.15">
      <c r="P132" s="1"/>
      <c r="Q132" s="45"/>
    </row>
    <row r="133" spans="16:17" ht="13" x14ac:dyDescent="0.15">
      <c r="P133" s="1"/>
      <c r="Q133" s="45"/>
    </row>
    <row r="134" spans="16:17" ht="13" x14ac:dyDescent="0.15">
      <c r="P134" s="1"/>
      <c r="Q134" s="45"/>
    </row>
    <row r="135" spans="16:17" ht="13" x14ac:dyDescent="0.15">
      <c r="P135" s="1"/>
      <c r="Q135" s="45"/>
    </row>
    <row r="136" spans="16:17" ht="13" x14ac:dyDescent="0.15">
      <c r="P136" s="1"/>
      <c r="Q136" s="45"/>
    </row>
    <row r="137" spans="16:17" ht="13" x14ac:dyDescent="0.15">
      <c r="P137" s="1"/>
      <c r="Q137" s="45"/>
    </row>
    <row r="138" spans="16:17" ht="13" x14ac:dyDescent="0.15">
      <c r="P138" s="1"/>
      <c r="Q138" s="45"/>
    </row>
    <row r="139" spans="16:17" ht="13" x14ac:dyDescent="0.15">
      <c r="P139" s="1"/>
      <c r="Q139" s="45"/>
    </row>
    <row r="140" spans="16:17" ht="13" x14ac:dyDescent="0.15">
      <c r="P140" s="1"/>
      <c r="Q140" s="45"/>
    </row>
    <row r="141" spans="16:17" ht="13" x14ac:dyDescent="0.15">
      <c r="P141" s="1"/>
      <c r="Q141" s="45"/>
    </row>
    <row r="142" spans="16:17" ht="13" x14ac:dyDescent="0.15">
      <c r="P142" s="1"/>
      <c r="Q142" s="45"/>
    </row>
    <row r="143" spans="16:17" ht="13" x14ac:dyDescent="0.15">
      <c r="P143" s="1"/>
      <c r="Q143" s="45"/>
    </row>
    <row r="144" spans="16:17" ht="13" x14ac:dyDescent="0.15">
      <c r="P144" s="1"/>
      <c r="Q144" s="45"/>
    </row>
    <row r="145" spans="16:17" ht="13" x14ac:dyDescent="0.15">
      <c r="P145" s="1"/>
      <c r="Q145" s="45"/>
    </row>
    <row r="146" spans="16:17" ht="13" x14ac:dyDescent="0.15">
      <c r="P146" s="1"/>
      <c r="Q146" s="45"/>
    </row>
    <row r="147" spans="16:17" ht="13" x14ac:dyDescent="0.15">
      <c r="P147" s="1"/>
      <c r="Q147" s="45"/>
    </row>
    <row r="148" spans="16:17" ht="13" x14ac:dyDescent="0.15">
      <c r="P148" s="1"/>
      <c r="Q148" s="45"/>
    </row>
    <row r="149" spans="16:17" ht="13" x14ac:dyDescent="0.15">
      <c r="P149" s="1"/>
      <c r="Q149" s="45"/>
    </row>
    <row r="150" spans="16:17" ht="13" x14ac:dyDescent="0.15">
      <c r="P150" s="1"/>
      <c r="Q150" s="45"/>
    </row>
    <row r="151" spans="16:17" ht="13" x14ac:dyDescent="0.15">
      <c r="P151" s="1"/>
      <c r="Q151" s="45"/>
    </row>
    <row r="152" spans="16:17" ht="13" x14ac:dyDescent="0.15">
      <c r="P152" s="1"/>
      <c r="Q152" s="45"/>
    </row>
    <row r="153" spans="16:17" ht="13" x14ac:dyDescent="0.15">
      <c r="P153" s="1"/>
      <c r="Q153" s="45"/>
    </row>
    <row r="154" spans="16:17" ht="13" x14ac:dyDescent="0.15">
      <c r="P154" s="1"/>
      <c r="Q154" s="45"/>
    </row>
    <row r="155" spans="16:17" ht="13" x14ac:dyDescent="0.15">
      <c r="P155" s="1"/>
      <c r="Q155" s="45"/>
    </row>
    <row r="156" spans="16:17" ht="13" x14ac:dyDescent="0.15">
      <c r="P156" s="1"/>
      <c r="Q156" s="45"/>
    </row>
    <row r="157" spans="16:17" ht="13" x14ac:dyDescent="0.15">
      <c r="P157" s="1"/>
      <c r="Q157" s="45"/>
    </row>
    <row r="158" spans="16:17" ht="13" x14ac:dyDescent="0.15">
      <c r="P158" s="1"/>
      <c r="Q158" s="45"/>
    </row>
    <row r="159" spans="16:17" ht="13" x14ac:dyDescent="0.15">
      <c r="P159" s="1"/>
      <c r="Q159" s="45"/>
    </row>
    <row r="160" spans="16:17" ht="13" x14ac:dyDescent="0.15">
      <c r="P160" s="1"/>
      <c r="Q160" s="45"/>
    </row>
    <row r="161" spans="16:17" ht="13" x14ac:dyDescent="0.15">
      <c r="P161" s="1"/>
      <c r="Q161" s="45"/>
    </row>
    <row r="162" spans="16:17" ht="13" x14ac:dyDescent="0.15">
      <c r="P162" s="1"/>
      <c r="Q162" s="45"/>
    </row>
    <row r="163" spans="16:17" ht="13" x14ac:dyDescent="0.15">
      <c r="P163" s="1"/>
      <c r="Q163" s="45"/>
    </row>
    <row r="164" spans="16:17" ht="13" x14ac:dyDescent="0.15">
      <c r="P164" s="1"/>
      <c r="Q164" s="45"/>
    </row>
    <row r="165" spans="16:17" ht="13" x14ac:dyDescent="0.15">
      <c r="P165" s="1"/>
      <c r="Q165" s="45"/>
    </row>
    <row r="166" spans="16:17" ht="13" x14ac:dyDescent="0.15">
      <c r="P166" s="1"/>
      <c r="Q166" s="45"/>
    </row>
    <row r="167" spans="16:17" ht="13" x14ac:dyDescent="0.15">
      <c r="P167" s="1"/>
      <c r="Q167" s="45"/>
    </row>
    <row r="168" spans="16:17" ht="13" x14ac:dyDescent="0.15">
      <c r="P168" s="1"/>
      <c r="Q168" s="45"/>
    </row>
    <row r="169" spans="16:17" ht="13" x14ac:dyDescent="0.15">
      <c r="P169" s="1"/>
      <c r="Q169" s="45"/>
    </row>
    <row r="170" spans="16:17" ht="13" x14ac:dyDescent="0.15">
      <c r="P170" s="1"/>
      <c r="Q170" s="45"/>
    </row>
    <row r="171" spans="16:17" ht="13" x14ac:dyDescent="0.15">
      <c r="P171" s="1"/>
      <c r="Q171" s="45"/>
    </row>
    <row r="172" spans="16:17" ht="13" x14ac:dyDescent="0.15">
      <c r="P172" s="1"/>
      <c r="Q172" s="45"/>
    </row>
    <row r="173" spans="16:17" ht="13" x14ac:dyDescent="0.15">
      <c r="P173" s="1"/>
      <c r="Q173" s="45"/>
    </row>
    <row r="174" spans="16:17" ht="13" x14ac:dyDescent="0.15">
      <c r="P174" s="1"/>
      <c r="Q174" s="45"/>
    </row>
    <row r="175" spans="16:17" ht="13" x14ac:dyDescent="0.15">
      <c r="P175" s="1"/>
      <c r="Q175" s="45"/>
    </row>
    <row r="176" spans="16:17" ht="13" x14ac:dyDescent="0.15">
      <c r="P176" s="1"/>
      <c r="Q176" s="45"/>
    </row>
    <row r="177" spans="16:17" ht="13" x14ac:dyDescent="0.15">
      <c r="P177" s="1"/>
      <c r="Q177" s="45"/>
    </row>
    <row r="178" spans="16:17" ht="13" x14ac:dyDescent="0.15">
      <c r="P178" s="1"/>
      <c r="Q178" s="45"/>
    </row>
    <row r="179" spans="16:17" ht="13" x14ac:dyDescent="0.15">
      <c r="P179" s="1"/>
      <c r="Q179" s="45"/>
    </row>
    <row r="180" spans="16:17" ht="13" x14ac:dyDescent="0.15">
      <c r="P180" s="1"/>
      <c r="Q180" s="45"/>
    </row>
    <row r="181" spans="16:17" ht="13" x14ac:dyDescent="0.15">
      <c r="P181" s="1"/>
      <c r="Q181" s="45"/>
    </row>
    <row r="182" spans="16:17" ht="13" x14ac:dyDescent="0.15">
      <c r="P182" s="1"/>
      <c r="Q182" s="45"/>
    </row>
    <row r="183" spans="16:17" ht="13" x14ac:dyDescent="0.15">
      <c r="P183" s="1"/>
      <c r="Q183" s="45"/>
    </row>
    <row r="184" spans="16:17" ht="13" x14ac:dyDescent="0.15">
      <c r="P184" s="1"/>
      <c r="Q184" s="45"/>
    </row>
    <row r="185" spans="16:17" ht="13" x14ac:dyDescent="0.15">
      <c r="P185" s="1"/>
      <c r="Q185" s="45"/>
    </row>
    <row r="186" spans="16:17" ht="13" x14ac:dyDescent="0.15">
      <c r="P186" s="1"/>
      <c r="Q186" s="45"/>
    </row>
    <row r="187" spans="16:17" ht="13" x14ac:dyDescent="0.15">
      <c r="P187" s="1"/>
      <c r="Q187" s="45"/>
    </row>
    <row r="188" spans="16:17" ht="13" x14ac:dyDescent="0.15">
      <c r="P188" s="1"/>
      <c r="Q188" s="45"/>
    </row>
    <row r="189" spans="16:17" ht="13" x14ac:dyDescent="0.15">
      <c r="P189" s="1"/>
      <c r="Q189" s="45"/>
    </row>
    <row r="190" spans="16:17" ht="13" x14ac:dyDescent="0.15">
      <c r="P190" s="1"/>
      <c r="Q190" s="45"/>
    </row>
    <row r="191" spans="16:17" ht="13" x14ac:dyDescent="0.15">
      <c r="P191" s="1"/>
      <c r="Q191" s="45"/>
    </row>
    <row r="192" spans="16:17" ht="13" x14ac:dyDescent="0.15">
      <c r="P192" s="1"/>
      <c r="Q192" s="45"/>
    </row>
    <row r="193" spans="16:17" ht="13" x14ac:dyDescent="0.15">
      <c r="P193" s="1"/>
      <c r="Q193" s="45"/>
    </row>
    <row r="194" spans="16:17" ht="13" x14ac:dyDescent="0.15">
      <c r="P194" s="1"/>
      <c r="Q194" s="45"/>
    </row>
    <row r="195" spans="16:17" ht="13" x14ac:dyDescent="0.15">
      <c r="P195" s="1"/>
      <c r="Q195" s="45"/>
    </row>
    <row r="196" spans="16:17" ht="13" x14ac:dyDescent="0.15">
      <c r="P196" s="1"/>
      <c r="Q196" s="45"/>
    </row>
    <row r="197" spans="16:17" ht="13" x14ac:dyDescent="0.15">
      <c r="P197" s="1"/>
      <c r="Q197" s="45"/>
    </row>
    <row r="198" spans="16:17" ht="13" x14ac:dyDescent="0.15">
      <c r="P198" s="1"/>
      <c r="Q198" s="45"/>
    </row>
    <row r="199" spans="16:17" ht="13" x14ac:dyDescent="0.15">
      <c r="P199" s="1"/>
      <c r="Q199" s="45"/>
    </row>
    <row r="200" spans="16:17" ht="13" x14ac:dyDescent="0.15">
      <c r="P200" s="1"/>
      <c r="Q200" s="45"/>
    </row>
    <row r="201" spans="16:17" ht="13" x14ac:dyDescent="0.15">
      <c r="P201" s="1"/>
      <c r="Q201" s="45"/>
    </row>
    <row r="202" spans="16:17" ht="13" x14ac:dyDescent="0.15">
      <c r="P202" s="1"/>
      <c r="Q202" s="45"/>
    </row>
    <row r="203" spans="16:17" ht="13" x14ac:dyDescent="0.15">
      <c r="P203" s="1"/>
      <c r="Q203" s="45"/>
    </row>
    <row r="204" spans="16:17" ht="13" x14ac:dyDescent="0.15">
      <c r="P204" s="1"/>
      <c r="Q204" s="45"/>
    </row>
    <row r="205" spans="16:17" ht="13" x14ac:dyDescent="0.15">
      <c r="P205" s="1"/>
      <c r="Q205" s="45"/>
    </row>
    <row r="206" spans="16:17" ht="13" x14ac:dyDescent="0.15">
      <c r="P206" s="1"/>
      <c r="Q206" s="45"/>
    </row>
    <row r="207" spans="16:17" ht="13" x14ac:dyDescent="0.15">
      <c r="P207" s="1"/>
      <c r="Q207" s="45"/>
    </row>
    <row r="208" spans="16:17" ht="13" x14ac:dyDescent="0.15">
      <c r="P208" s="1"/>
      <c r="Q208" s="45"/>
    </row>
    <row r="209" spans="16:17" ht="13" x14ac:dyDescent="0.15">
      <c r="P209" s="1"/>
      <c r="Q209" s="45"/>
    </row>
    <row r="210" spans="16:17" ht="13" x14ac:dyDescent="0.15">
      <c r="P210" s="1"/>
      <c r="Q210" s="45"/>
    </row>
    <row r="211" spans="16:17" ht="13" x14ac:dyDescent="0.15">
      <c r="P211" s="1"/>
      <c r="Q211" s="45"/>
    </row>
    <row r="212" spans="16:17" ht="13" x14ac:dyDescent="0.15">
      <c r="P212" s="1"/>
      <c r="Q212" s="45"/>
    </row>
    <row r="213" spans="16:17" ht="13" x14ac:dyDescent="0.15">
      <c r="P213" s="1"/>
      <c r="Q213" s="45"/>
    </row>
    <row r="214" spans="16:17" ht="13" x14ac:dyDescent="0.15">
      <c r="P214" s="1"/>
      <c r="Q214" s="45"/>
    </row>
    <row r="215" spans="16:17" ht="13" x14ac:dyDescent="0.15">
      <c r="P215" s="1"/>
      <c r="Q215" s="45"/>
    </row>
    <row r="216" spans="16:17" ht="13" x14ac:dyDescent="0.15">
      <c r="P216" s="1"/>
      <c r="Q216" s="45"/>
    </row>
    <row r="217" spans="16:17" ht="13" x14ac:dyDescent="0.15">
      <c r="P217" s="1"/>
      <c r="Q217" s="45"/>
    </row>
    <row r="218" spans="16:17" ht="13" x14ac:dyDescent="0.15">
      <c r="P218" s="1"/>
      <c r="Q218" s="45"/>
    </row>
    <row r="219" spans="16:17" ht="13" x14ac:dyDescent="0.15">
      <c r="P219" s="1"/>
      <c r="Q219" s="45"/>
    </row>
    <row r="220" spans="16:17" ht="13" x14ac:dyDescent="0.15">
      <c r="P220" s="1"/>
      <c r="Q220" s="45"/>
    </row>
    <row r="221" spans="16:17" ht="13" x14ac:dyDescent="0.15">
      <c r="P221" s="1"/>
      <c r="Q221" s="45"/>
    </row>
    <row r="222" spans="16:17" ht="13" x14ac:dyDescent="0.15">
      <c r="P222" s="1"/>
      <c r="Q222" s="45"/>
    </row>
    <row r="223" spans="16:17" ht="13" x14ac:dyDescent="0.15">
      <c r="P223" s="1"/>
      <c r="Q223" s="45"/>
    </row>
    <row r="224" spans="16:17" ht="13" x14ac:dyDescent="0.15">
      <c r="P224" s="1"/>
      <c r="Q224" s="45"/>
    </row>
    <row r="225" spans="16:17" ht="13" x14ac:dyDescent="0.15">
      <c r="P225" s="1"/>
      <c r="Q225" s="45"/>
    </row>
    <row r="226" spans="16:17" ht="13" x14ac:dyDescent="0.15">
      <c r="P226" s="1"/>
      <c r="Q226" s="45"/>
    </row>
    <row r="227" spans="16:17" ht="13" x14ac:dyDescent="0.15">
      <c r="P227" s="1"/>
      <c r="Q227" s="45"/>
    </row>
    <row r="228" spans="16:17" ht="13" x14ac:dyDescent="0.15">
      <c r="P228" s="1"/>
      <c r="Q228" s="45"/>
    </row>
    <row r="229" spans="16:17" ht="13" x14ac:dyDescent="0.15">
      <c r="P229" s="1"/>
      <c r="Q229" s="45"/>
    </row>
    <row r="230" spans="16:17" ht="13" x14ac:dyDescent="0.15">
      <c r="P230" s="1"/>
      <c r="Q230" s="45"/>
    </row>
    <row r="231" spans="16:17" ht="13" x14ac:dyDescent="0.15">
      <c r="P231" s="1"/>
      <c r="Q231" s="45"/>
    </row>
    <row r="232" spans="16:17" ht="13" x14ac:dyDescent="0.15">
      <c r="P232" s="1"/>
      <c r="Q232" s="45"/>
    </row>
    <row r="233" spans="16:17" ht="13" x14ac:dyDescent="0.15">
      <c r="P233" s="1"/>
      <c r="Q233" s="45"/>
    </row>
    <row r="234" spans="16:17" ht="13" x14ac:dyDescent="0.15">
      <c r="P234" s="1"/>
      <c r="Q234" s="45"/>
    </row>
    <row r="235" spans="16:17" ht="13" x14ac:dyDescent="0.15">
      <c r="P235" s="1"/>
      <c r="Q235" s="45"/>
    </row>
    <row r="236" spans="16:17" ht="13" x14ac:dyDescent="0.15">
      <c r="P236" s="1"/>
      <c r="Q236" s="45"/>
    </row>
    <row r="237" spans="16:17" ht="13" x14ac:dyDescent="0.15">
      <c r="P237" s="1"/>
      <c r="Q237" s="45"/>
    </row>
    <row r="238" spans="16:17" ht="13" x14ac:dyDescent="0.15">
      <c r="P238" s="1"/>
      <c r="Q238" s="45"/>
    </row>
    <row r="239" spans="16:17" ht="13" x14ac:dyDescent="0.15">
      <c r="P239" s="1"/>
      <c r="Q239" s="45"/>
    </row>
    <row r="240" spans="16:17" ht="13" x14ac:dyDescent="0.15">
      <c r="P240" s="1"/>
      <c r="Q240" s="45"/>
    </row>
    <row r="241" spans="16:17" ht="13" x14ac:dyDescent="0.15">
      <c r="P241" s="1"/>
      <c r="Q241" s="45"/>
    </row>
    <row r="242" spans="16:17" ht="13" x14ac:dyDescent="0.15">
      <c r="P242" s="1"/>
      <c r="Q242" s="45"/>
    </row>
    <row r="243" spans="16:17" ht="13" x14ac:dyDescent="0.15">
      <c r="P243" s="1"/>
      <c r="Q243" s="45"/>
    </row>
    <row r="244" spans="16:17" ht="13" x14ac:dyDescent="0.15">
      <c r="P244" s="1"/>
      <c r="Q244" s="45"/>
    </row>
    <row r="245" spans="16:17" ht="13" x14ac:dyDescent="0.15">
      <c r="P245" s="1"/>
      <c r="Q245" s="45"/>
    </row>
    <row r="246" spans="16:17" ht="13" x14ac:dyDescent="0.15">
      <c r="P246" s="1"/>
      <c r="Q246" s="45"/>
    </row>
    <row r="247" spans="16:17" ht="13" x14ac:dyDescent="0.15">
      <c r="P247" s="1"/>
      <c r="Q247" s="45"/>
    </row>
    <row r="248" spans="16:17" ht="13" x14ac:dyDescent="0.15">
      <c r="P248" s="1"/>
      <c r="Q248" s="45"/>
    </row>
    <row r="249" spans="16:17" ht="13" x14ac:dyDescent="0.15">
      <c r="P249" s="1"/>
      <c r="Q249" s="45"/>
    </row>
    <row r="250" spans="16:17" ht="13" x14ac:dyDescent="0.15">
      <c r="P250" s="1"/>
      <c r="Q250" s="45"/>
    </row>
    <row r="251" spans="16:17" ht="13" x14ac:dyDescent="0.15">
      <c r="P251" s="1"/>
      <c r="Q251" s="45"/>
    </row>
    <row r="252" spans="16:17" ht="13" x14ac:dyDescent="0.15">
      <c r="P252" s="1"/>
      <c r="Q252" s="45"/>
    </row>
    <row r="253" spans="16:17" ht="13" x14ac:dyDescent="0.15">
      <c r="P253" s="1"/>
      <c r="Q253" s="45"/>
    </row>
    <row r="254" spans="16:17" ht="13" x14ac:dyDescent="0.15">
      <c r="P254" s="1"/>
      <c r="Q254" s="45"/>
    </row>
    <row r="255" spans="16:17" ht="13" x14ac:dyDescent="0.15">
      <c r="P255" s="1"/>
      <c r="Q255" s="45"/>
    </row>
    <row r="256" spans="16:17" ht="13" x14ac:dyDescent="0.15">
      <c r="P256" s="1"/>
      <c r="Q256" s="45"/>
    </row>
    <row r="257" spans="16:17" ht="13" x14ac:dyDescent="0.15">
      <c r="P257" s="1"/>
      <c r="Q257" s="45"/>
    </row>
    <row r="258" spans="16:17" ht="13" x14ac:dyDescent="0.15">
      <c r="P258" s="1"/>
      <c r="Q258" s="45"/>
    </row>
    <row r="259" spans="16:17" ht="13" x14ac:dyDescent="0.15">
      <c r="P259" s="1"/>
      <c r="Q259" s="45"/>
    </row>
    <row r="260" spans="16:17" ht="13" x14ac:dyDescent="0.15">
      <c r="P260" s="1"/>
      <c r="Q260" s="45"/>
    </row>
    <row r="261" spans="16:17" ht="13" x14ac:dyDescent="0.15">
      <c r="P261" s="1"/>
      <c r="Q261" s="45"/>
    </row>
    <row r="262" spans="16:17" ht="13" x14ac:dyDescent="0.15">
      <c r="P262" s="1"/>
      <c r="Q262" s="45"/>
    </row>
    <row r="263" spans="16:17" ht="13" x14ac:dyDescent="0.15">
      <c r="P263" s="1"/>
      <c r="Q263" s="45"/>
    </row>
    <row r="264" spans="16:17" ht="13" x14ac:dyDescent="0.15">
      <c r="P264" s="1"/>
      <c r="Q264" s="45"/>
    </row>
    <row r="265" spans="16:17" ht="13" x14ac:dyDescent="0.15">
      <c r="P265" s="1"/>
      <c r="Q265" s="45"/>
    </row>
    <row r="266" spans="16:17" ht="13" x14ac:dyDescent="0.15">
      <c r="P266" s="1"/>
      <c r="Q266" s="45"/>
    </row>
    <row r="267" spans="16:17" ht="13" x14ac:dyDescent="0.15">
      <c r="P267" s="1"/>
      <c r="Q267" s="45"/>
    </row>
    <row r="268" spans="16:17" ht="13" x14ac:dyDescent="0.15">
      <c r="P268" s="1"/>
      <c r="Q268" s="45"/>
    </row>
    <row r="269" spans="16:17" ht="13" x14ac:dyDescent="0.15">
      <c r="P269" s="1"/>
      <c r="Q269" s="45"/>
    </row>
    <row r="270" spans="16:17" ht="13" x14ac:dyDescent="0.15">
      <c r="P270" s="1"/>
      <c r="Q270" s="45"/>
    </row>
    <row r="271" spans="16:17" ht="13" x14ac:dyDescent="0.15">
      <c r="P271" s="1"/>
      <c r="Q271" s="45"/>
    </row>
    <row r="272" spans="16:17" ht="13" x14ac:dyDescent="0.15">
      <c r="P272" s="1"/>
      <c r="Q272" s="45"/>
    </row>
    <row r="273" spans="16:17" ht="13" x14ac:dyDescent="0.15">
      <c r="P273" s="1"/>
      <c r="Q273" s="45"/>
    </row>
    <row r="274" spans="16:17" ht="13" x14ac:dyDescent="0.15">
      <c r="P274" s="1"/>
      <c r="Q274" s="45"/>
    </row>
    <row r="275" spans="16:17" ht="13" x14ac:dyDescent="0.15">
      <c r="P275" s="1"/>
      <c r="Q275" s="45"/>
    </row>
    <row r="276" spans="16:17" ht="13" x14ac:dyDescent="0.15">
      <c r="P276" s="1"/>
      <c r="Q276" s="45"/>
    </row>
    <row r="277" spans="16:17" ht="13" x14ac:dyDescent="0.15">
      <c r="P277" s="1"/>
      <c r="Q277" s="45"/>
    </row>
    <row r="278" spans="16:17" ht="13" x14ac:dyDescent="0.15">
      <c r="P278" s="1"/>
      <c r="Q278" s="45"/>
    </row>
    <row r="279" spans="16:17" ht="13" x14ac:dyDescent="0.15">
      <c r="P279" s="1"/>
      <c r="Q279" s="45"/>
    </row>
    <row r="280" spans="16:17" ht="13" x14ac:dyDescent="0.15">
      <c r="P280" s="1"/>
      <c r="Q280" s="45"/>
    </row>
    <row r="281" spans="16:17" ht="13" x14ac:dyDescent="0.15">
      <c r="P281" s="1"/>
      <c r="Q281" s="45"/>
    </row>
    <row r="282" spans="16:17" ht="13" x14ac:dyDescent="0.15">
      <c r="P282" s="1"/>
      <c r="Q282" s="45"/>
    </row>
    <row r="283" spans="16:17" ht="13" x14ac:dyDescent="0.15">
      <c r="P283" s="1"/>
      <c r="Q283" s="45"/>
    </row>
    <row r="284" spans="16:17" ht="13" x14ac:dyDescent="0.15">
      <c r="P284" s="1"/>
      <c r="Q284" s="45"/>
    </row>
    <row r="285" spans="16:17" ht="13" x14ac:dyDescent="0.15">
      <c r="P285" s="1"/>
      <c r="Q285" s="45"/>
    </row>
    <row r="286" spans="16:17" ht="13" x14ac:dyDescent="0.15">
      <c r="P286" s="1"/>
      <c r="Q286" s="45"/>
    </row>
    <row r="287" spans="16:17" ht="13" x14ac:dyDescent="0.15">
      <c r="P287" s="1"/>
      <c r="Q287" s="45"/>
    </row>
    <row r="288" spans="16:17" ht="13" x14ac:dyDescent="0.15">
      <c r="P288" s="1"/>
      <c r="Q288" s="45"/>
    </row>
    <row r="289" spans="16:17" ht="13" x14ac:dyDescent="0.15">
      <c r="P289" s="1"/>
      <c r="Q289" s="45"/>
    </row>
    <row r="290" spans="16:17" ht="13" x14ac:dyDescent="0.15">
      <c r="P290" s="1"/>
      <c r="Q290" s="45"/>
    </row>
    <row r="291" spans="16:17" ht="13" x14ac:dyDescent="0.15">
      <c r="P291" s="1"/>
      <c r="Q291" s="45"/>
    </row>
    <row r="292" spans="16:17" ht="13" x14ac:dyDescent="0.15">
      <c r="P292" s="1"/>
      <c r="Q292" s="45"/>
    </row>
    <row r="293" spans="16:17" ht="13" x14ac:dyDescent="0.15">
      <c r="P293" s="1"/>
      <c r="Q293" s="45"/>
    </row>
    <row r="294" spans="16:17" ht="13" x14ac:dyDescent="0.15">
      <c r="P294" s="1"/>
      <c r="Q294" s="45"/>
    </row>
    <row r="295" spans="16:17" ht="13" x14ac:dyDescent="0.15">
      <c r="P295" s="1"/>
      <c r="Q295" s="45"/>
    </row>
    <row r="296" spans="16:17" ht="13" x14ac:dyDescent="0.15">
      <c r="P296" s="1"/>
      <c r="Q296" s="45"/>
    </row>
    <row r="297" spans="16:17" ht="13" x14ac:dyDescent="0.15">
      <c r="P297" s="1"/>
      <c r="Q297" s="45"/>
    </row>
    <row r="298" spans="16:17" ht="13" x14ac:dyDescent="0.15">
      <c r="P298" s="1"/>
      <c r="Q298" s="45"/>
    </row>
    <row r="299" spans="16:17" ht="13" x14ac:dyDescent="0.15">
      <c r="P299" s="1"/>
      <c r="Q299" s="45"/>
    </row>
    <row r="300" spans="16:17" ht="13" x14ac:dyDescent="0.15">
      <c r="P300" s="1"/>
      <c r="Q300" s="45"/>
    </row>
    <row r="301" spans="16:17" ht="13" x14ac:dyDescent="0.15">
      <c r="P301" s="1"/>
      <c r="Q301" s="45"/>
    </row>
    <row r="302" spans="16:17" ht="13" x14ac:dyDescent="0.15">
      <c r="P302" s="1"/>
      <c r="Q302" s="45"/>
    </row>
    <row r="303" spans="16:17" ht="13" x14ac:dyDescent="0.15">
      <c r="P303" s="1"/>
      <c r="Q303" s="45"/>
    </row>
    <row r="304" spans="16:17" ht="13" x14ac:dyDescent="0.15">
      <c r="P304" s="1"/>
      <c r="Q304" s="45"/>
    </row>
    <row r="305" spans="16:17" ht="13" x14ac:dyDescent="0.15">
      <c r="P305" s="1"/>
      <c r="Q305" s="45"/>
    </row>
    <row r="306" spans="16:17" ht="13" x14ac:dyDescent="0.15">
      <c r="P306" s="1"/>
      <c r="Q306" s="45"/>
    </row>
    <row r="307" spans="16:17" ht="13" x14ac:dyDescent="0.15">
      <c r="P307" s="1"/>
      <c r="Q307" s="45"/>
    </row>
    <row r="308" spans="16:17" ht="13" x14ac:dyDescent="0.15">
      <c r="P308" s="1"/>
      <c r="Q308" s="45"/>
    </row>
    <row r="309" spans="16:17" ht="13" x14ac:dyDescent="0.15">
      <c r="P309" s="1"/>
      <c r="Q309" s="45"/>
    </row>
    <row r="310" spans="16:17" ht="13" x14ac:dyDescent="0.15">
      <c r="P310" s="1"/>
      <c r="Q310" s="45"/>
    </row>
    <row r="311" spans="16:17" ht="13" x14ac:dyDescent="0.15">
      <c r="P311" s="1"/>
      <c r="Q311" s="45"/>
    </row>
    <row r="312" spans="16:17" ht="13" x14ac:dyDescent="0.15">
      <c r="P312" s="1"/>
      <c r="Q312" s="45"/>
    </row>
    <row r="313" spans="16:17" ht="13" x14ac:dyDescent="0.15">
      <c r="P313" s="1"/>
      <c r="Q313" s="45"/>
    </row>
    <row r="314" spans="16:17" ht="13" x14ac:dyDescent="0.15">
      <c r="P314" s="1"/>
      <c r="Q314" s="45"/>
    </row>
    <row r="315" spans="16:17" ht="13" x14ac:dyDescent="0.15">
      <c r="P315" s="1"/>
      <c r="Q315" s="45"/>
    </row>
    <row r="316" spans="16:17" ht="13" x14ac:dyDescent="0.15">
      <c r="P316" s="1"/>
      <c r="Q316" s="45"/>
    </row>
    <row r="317" spans="16:17" ht="13" x14ac:dyDescent="0.15">
      <c r="P317" s="1"/>
      <c r="Q317" s="45"/>
    </row>
    <row r="318" spans="16:17" ht="13" x14ac:dyDescent="0.15">
      <c r="P318" s="1"/>
      <c r="Q318" s="45"/>
    </row>
    <row r="319" spans="16:17" ht="13" x14ac:dyDescent="0.15">
      <c r="P319" s="1"/>
      <c r="Q319" s="45"/>
    </row>
    <row r="320" spans="16:17" ht="13" x14ac:dyDescent="0.15">
      <c r="P320" s="1"/>
      <c r="Q320" s="45"/>
    </row>
    <row r="321" spans="16:17" ht="13" x14ac:dyDescent="0.15">
      <c r="P321" s="1"/>
      <c r="Q321" s="45"/>
    </row>
    <row r="322" spans="16:17" ht="13" x14ac:dyDescent="0.15">
      <c r="P322" s="1"/>
      <c r="Q322" s="45"/>
    </row>
    <row r="323" spans="16:17" ht="13" x14ac:dyDescent="0.15">
      <c r="P323" s="1"/>
      <c r="Q323" s="45"/>
    </row>
    <row r="324" spans="16:17" ht="13" x14ac:dyDescent="0.15">
      <c r="P324" s="1"/>
      <c r="Q324" s="45"/>
    </row>
    <row r="325" spans="16:17" ht="13" x14ac:dyDescent="0.15">
      <c r="P325" s="1"/>
      <c r="Q325" s="45"/>
    </row>
    <row r="326" spans="16:17" ht="13" x14ac:dyDescent="0.15">
      <c r="P326" s="1"/>
      <c r="Q326" s="45"/>
    </row>
    <row r="327" spans="16:17" ht="13" x14ac:dyDescent="0.15">
      <c r="P327" s="1"/>
      <c r="Q327" s="45"/>
    </row>
    <row r="328" spans="16:17" ht="13" x14ac:dyDescent="0.15">
      <c r="P328" s="1"/>
      <c r="Q328" s="45"/>
    </row>
    <row r="329" spans="16:17" ht="13" x14ac:dyDescent="0.15">
      <c r="P329" s="1"/>
      <c r="Q329" s="45"/>
    </row>
    <row r="330" spans="16:17" ht="13" x14ac:dyDescent="0.15">
      <c r="P330" s="1"/>
      <c r="Q330" s="45"/>
    </row>
    <row r="331" spans="16:17" ht="13" x14ac:dyDescent="0.15">
      <c r="P331" s="1"/>
      <c r="Q331" s="45"/>
    </row>
    <row r="332" spans="16:17" ht="13" x14ac:dyDescent="0.15">
      <c r="P332" s="1"/>
      <c r="Q332" s="45"/>
    </row>
    <row r="333" spans="16:17" ht="13" x14ac:dyDescent="0.15">
      <c r="P333" s="1"/>
      <c r="Q333" s="45"/>
    </row>
    <row r="334" spans="16:17" ht="13" x14ac:dyDescent="0.15">
      <c r="P334" s="1"/>
      <c r="Q334" s="45"/>
    </row>
    <row r="335" spans="16:17" ht="13" x14ac:dyDescent="0.15">
      <c r="P335" s="1"/>
      <c r="Q335" s="45"/>
    </row>
    <row r="336" spans="16:17" ht="13" x14ac:dyDescent="0.15">
      <c r="P336" s="1"/>
      <c r="Q336" s="45"/>
    </row>
    <row r="337" spans="16:17" ht="13" x14ac:dyDescent="0.15">
      <c r="P337" s="1"/>
      <c r="Q337" s="45"/>
    </row>
    <row r="338" spans="16:17" ht="13" x14ac:dyDescent="0.15">
      <c r="P338" s="1"/>
      <c r="Q338" s="45"/>
    </row>
    <row r="339" spans="16:17" ht="13" x14ac:dyDescent="0.15">
      <c r="P339" s="1"/>
      <c r="Q339" s="45"/>
    </row>
    <row r="340" spans="16:17" ht="13" x14ac:dyDescent="0.15">
      <c r="P340" s="1"/>
      <c r="Q340" s="45"/>
    </row>
    <row r="341" spans="16:17" ht="13" x14ac:dyDescent="0.15">
      <c r="P341" s="1"/>
      <c r="Q341" s="45"/>
    </row>
    <row r="342" spans="16:17" ht="13" x14ac:dyDescent="0.15">
      <c r="P342" s="1"/>
      <c r="Q342" s="45"/>
    </row>
    <row r="343" spans="16:17" ht="13" x14ac:dyDescent="0.15">
      <c r="P343" s="1"/>
      <c r="Q343" s="45"/>
    </row>
    <row r="344" spans="16:17" ht="13" x14ac:dyDescent="0.15">
      <c r="P344" s="1"/>
      <c r="Q344" s="45"/>
    </row>
    <row r="345" spans="16:17" ht="13" x14ac:dyDescent="0.15">
      <c r="P345" s="1"/>
      <c r="Q345" s="45"/>
    </row>
    <row r="346" spans="16:17" ht="13" x14ac:dyDescent="0.15">
      <c r="P346" s="1"/>
      <c r="Q346" s="45"/>
    </row>
    <row r="347" spans="16:17" ht="13" x14ac:dyDescent="0.15">
      <c r="P347" s="1"/>
      <c r="Q347" s="45"/>
    </row>
    <row r="348" spans="16:17" ht="13" x14ac:dyDescent="0.15">
      <c r="P348" s="1"/>
      <c r="Q348" s="45"/>
    </row>
    <row r="349" spans="16:17" ht="13" x14ac:dyDescent="0.15">
      <c r="P349" s="1"/>
      <c r="Q349" s="45"/>
    </row>
    <row r="350" spans="16:17" ht="13" x14ac:dyDescent="0.15">
      <c r="P350" s="1"/>
      <c r="Q350" s="45"/>
    </row>
    <row r="351" spans="16:17" ht="13" x14ac:dyDescent="0.15">
      <c r="P351" s="1"/>
      <c r="Q351" s="45"/>
    </row>
    <row r="352" spans="16:17" ht="13" x14ac:dyDescent="0.15">
      <c r="P352" s="1"/>
      <c r="Q352" s="45"/>
    </row>
    <row r="353" spans="16:17" ht="13" x14ac:dyDescent="0.15">
      <c r="P353" s="1"/>
      <c r="Q353" s="45"/>
    </row>
    <row r="354" spans="16:17" ht="13" x14ac:dyDescent="0.15">
      <c r="P354" s="1"/>
      <c r="Q354" s="45"/>
    </row>
    <row r="355" spans="16:17" ht="13" x14ac:dyDescent="0.15">
      <c r="P355" s="1"/>
      <c r="Q355" s="45"/>
    </row>
    <row r="356" spans="16:17" ht="13" x14ac:dyDescent="0.15">
      <c r="P356" s="1"/>
      <c r="Q356" s="45"/>
    </row>
    <row r="357" spans="16:17" ht="13" x14ac:dyDescent="0.15">
      <c r="P357" s="1"/>
      <c r="Q357" s="45"/>
    </row>
    <row r="358" spans="16:17" ht="13" x14ac:dyDescent="0.15">
      <c r="P358" s="1"/>
      <c r="Q358" s="45"/>
    </row>
    <row r="359" spans="16:17" ht="13" x14ac:dyDescent="0.15">
      <c r="P359" s="1"/>
      <c r="Q359" s="45"/>
    </row>
    <row r="360" spans="16:17" ht="13" x14ac:dyDescent="0.15">
      <c r="P360" s="1"/>
      <c r="Q360" s="45"/>
    </row>
    <row r="361" spans="16:17" ht="13" x14ac:dyDescent="0.15">
      <c r="P361" s="1"/>
      <c r="Q361" s="45"/>
    </row>
    <row r="362" spans="16:17" ht="13" x14ac:dyDescent="0.15">
      <c r="P362" s="1"/>
      <c r="Q362" s="45"/>
    </row>
    <row r="363" spans="16:17" ht="13" x14ac:dyDescent="0.15">
      <c r="P363" s="1"/>
      <c r="Q363" s="45"/>
    </row>
    <row r="364" spans="16:17" ht="13" x14ac:dyDescent="0.15">
      <c r="P364" s="1"/>
      <c r="Q364" s="45"/>
    </row>
    <row r="365" spans="16:17" ht="13" x14ac:dyDescent="0.15">
      <c r="P365" s="1"/>
      <c r="Q365" s="45"/>
    </row>
    <row r="366" spans="16:17" ht="13" x14ac:dyDescent="0.15">
      <c r="P366" s="1"/>
      <c r="Q366" s="45"/>
    </row>
    <row r="367" spans="16:17" ht="13" x14ac:dyDescent="0.15">
      <c r="P367" s="1"/>
      <c r="Q367" s="45"/>
    </row>
    <row r="368" spans="16:17" ht="13" x14ac:dyDescent="0.15">
      <c r="P368" s="1"/>
      <c r="Q368" s="45"/>
    </row>
    <row r="369" spans="16:17" ht="13" x14ac:dyDescent="0.15">
      <c r="P369" s="1"/>
      <c r="Q369" s="45"/>
    </row>
    <row r="370" spans="16:17" ht="13" x14ac:dyDescent="0.15">
      <c r="P370" s="1"/>
      <c r="Q370" s="45"/>
    </row>
    <row r="371" spans="16:17" ht="13" x14ac:dyDescent="0.15">
      <c r="P371" s="1"/>
      <c r="Q371" s="45"/>
    </row>
    <row r="372" spans="16:17" ht="13" x14ac:dyDescent="0.15">
      <c r="P372" s="1"/>
      <c r="Q372" s="45"/>
    </row>
    <row r="373" spans="16:17" ht="13" x14ac:dyDescent="0.15">
      <c r="P373" s="1"/>
      <c r="Q373" s="45"/>
    </row>
    <row r="374" spans="16:17" ht="13" x14ac:dyDescent="0.15">
      <c r="P374" s="1"/>
      <c r="Q374" s="45"/>
    </row>
    <row r="375" spans="16:17" ht="13" x14ac:dyDescent="0.15">
      <c r="P375" s="1"/>
      <c r="Q375" s="45"/>
    </row>
    <row r="376" spans="16:17" ht="13" x14ac:dyDescent="0.15">
      <c r="P376" s="1"/>
      <c r="Q376" s="45"/>
    </row>
    <row r="377" spans="16:17" ht="13" x14ac:dyDescent="0.15">
      <c r="P377" s="1"/>
      <c r="Q377" s="45"/>
    </row>
    <row r="378" spans="16:17" ht="13" x14ac:dyDescent="0.15">
      <c r="P378" s="1"/>
      <c r="Q378" s="45"/>
    </row>
    <row r="379" spans="16:17" ht="13" x14ac:dyDescent="0.15">
      <c r="P379" s="1"/>
      <c r="Q379" s="45"/>
    </row>
    <row r="380" spans="16:17" ht="13" x14ac:dyDescent="0.15">
      <c r="P380" s="1"/>
      <c r="Q380" s="45"/>
    </row>
    <row r="381" spans="16:17" ht="13" x14ac:dyDescent="0.15">
      <c r="P381" s="1"/>
      <c r="Q381" s="45"/>
    </row>
    <row r="382" spans="16:17" ht="13" x14ac:dyDescent="0.15">
      <c r="P382" s="1"/>
      <c r="Q382" s="45"/>
    </row>
    <row r="383" spans="16:17" ht="13" x14ac:dyDescent="0.15">
      <c r="P383" s="1"/>
      <c r="Q383" s="45"/>
    </row>
    <row r="384" spans="16:17" ht="13" x14ac:dyDescent="0.15">
      <c r="P384" s="1"/>
      <c r="Q384" s="45"/>
    </row>
    <row r="385" spans="16:17" ht="13" x14ac:dyDescent="0.15">
      <c r="P385" s="1"/>
      <c r="Q385" s="45"/>
    </row>
    <row r="386" spans="16:17" ht="13" x14ac:dyDescent="0.15">
      <c r="P386" s="1"/>
      <c r="Q386" s="45"/>
    </row>
    <row r="387" spans="16:17" ht="13" x14ac:dyDescent="0.15">
      <c r="P387" s="1"/>
      <c r="Q387" s="45"/>
    </row>
    <row r="388" spans="16:17" ht="13" x14ac:dyDescent="0.15">
      <c r="P388" s="1"/>
      <c r="Q388" s="45"/>
    </row>
    <row r="389" spans="16:17" ht="13" x14ac:dyDescent="0.15">
      <c r="P389" s="1"/>
      <c r="Q389" s="45"/>
    </row>
    <row r="390" spans="16:17" ht="13" x14ac:dyDescent="0.15">
      <c r="P390" s="1"/>
      <c r="Q390" s="45"/>
    </row>
    <row r="391" spans="16:17" ht="13" x14ac:dyDescent="0.15">
      <c r="P391" s="1"/>
      <c r="Q391" s="45"/>
    </row>
    <row r="392" spans="16:17" ht="13" x14ac:dyDescent="0.15">
      <c r="P392" s="1"/>
      <c r="Q392" s="45"/>
    </row>
    <row r="393" spans="16:17" ht="13" x14ac:dyDescent="0.15">
      <c r="P393" s="1"/>
      <c r="Q393" s="45"/>
    </row>
    <row r="394" spans="16:17" ht="13" x14ac:dyDescent="0.15">
      <c r="P394" s="1"/>
      <c r="Q394" s="45"/>
    </row>
    <row r="395" spans="16:17" ht="13" x14ac:dyDescent="0.15">
      <c r="P395" s="1"/>
      <c r="Q395" s="45"/>
    </row>
    <row r="396" spans="16:17" ht="13" x14ac:dyDescent="0.15">
      <c r="P396" s="1"/>
      <c r="Q396" s="45"/>
    </row>
    <row r="397" spans="16:17" ht="13" x14ac:dyDescent="0.15">
      <c r="P397" s="1"/>
      <c r="Q397" s="45"/>
    </row>
    <row r="398" spans="16:17" ht="13" x14ac:dyDescent="0.15">
      <c r="P398" s="1"/>
      <c r="Q398" s="45"/>
    </row>
    <row r="399" spans="16:17" ht="13" x14ac:dyDescent="0.15">
      <c r="P399" s="1"/>
      <c r="Q399" s="45"/>
    </row>
    <row r="400" spans="16:17" ht="13" x14ac:dyDescent="0.15">
      <c r="P400" s="1"/>
      <c r="Q400" s="45"/>
    </row>
    <row r="401" spans="16:17" ht="13" x14ac:dyDescent="0.15">
      <c r="P401" s="1"/>
      <c r="Q401" s="45"/>
    </row>
    <row r="402" spans="16:17" ht="13" x14ac:dyDescent="0.15">
      <c r="P402" s="1"/>
      <c r="Q402" s="45"/>
    </row>
    <row r="403" spans="16:17" ht="13" x14ac:dyDescent="0.15">
      <c r="P403" s="1"/>
      <c r="Q403" s="45"/>
    </row>
    <row r="404" spans="16:17" ht="13" x14ac:dyDescent="0.15">
      <c r="P404" s="1"/>
      <c r="Q404" s="45"/>
    </row>
    <row r="405" spans="16:17" ht="13" x14ac:dyDescent="0.15">
      <c r="P405" s="1"/>
      <c r="Q405" s="45"/>
    </row>
    <row r="406" spans="16:17" ht="13" x14ac:dyDescent="0.15">
      <c r="P406" s="1"/>
      <c r="Q406" s="45"/>
    </row>
    <row r="407" spans="16:17" ht="13" x14ac:dyDescent="0.15">
      <c r="P407" s="1"/>
      <c r="Q407" s="45"/>
    </row>
    <row r="408" spans="16:17" ht="13" x14ac:dyDescent="0.15">
      <c r="P408" s="1"/>
      <c r="Q408" s="45"/>
    </row>
    <row r="409" spans="16:17" ht="13" x14ac:dyDescent="0.15">
      <c r="P409" s="1"/>
      <c r="Q409" s="45"/>
    </row>
    <row r="410" spans="16:17" ht="13" x14ac:dyDescent="0.15">
      <c r="P410" s="1"/>
      <c r="Q410" s="45"/>
    </row>
    <row r="411" spans="16:17" ht="13" x14ac:dyDescent="0.15">
      <c r="P411" s="1"/>
      <c r="Q411" s="45"/>
    </row>
    <row r="412" spans="16:17" ht="13" x14ac:dyDescent="0.15">
      <c r="P412" s="1"/>
      <c r="Q412" s="45"/>
    </row>
    <row r="413" spans="16:17" ht="13" x14ac:dyDescent="0.15">
      <c r="P413" s="1"/>
      <c r="Q413" s="45"/>
    </row>
    <row r="414" spans="16:17" ht="13" x14ac:dyDescent="0.15">
      <c r="P414" s="1"/>
      <c r="Q414" s="45"/>
    </row>
    <row r="415" spans="16:17" ht="13" x14ac:dyDescent="0.15">
      <c r="P415" s="1"/>
      <c r="Q415" s="45"/>
    </row>
    <row r="416" spans="16:17" ht="13" x14ac:dyDescent="0.15">
      <c r="P416" s="1"/>
      <c r="Q416" s="45"/>
    </row>
    <row r="417" spans="16:17" ht="13" x14ac:dyDescent="0.15">
      <c r="P417" s="1"/>
      <c r="Q417" s="45"/>
    </row>
    <row r="418" spans="16:17" ht="13" x14ac:dyDescent="0.15">
      <c r="P418" s="1"/>
      <c r="Q418" s="45"/>
    </row>
    <row r="419" spans="16:17" ht="13" x14ac:dyDescent="0.15">
      <c r="P419" s="1"/>
      <c r="Q419" s="45"/>
    </row>
    <row r="420" spans="16:17" ht="13" x14ac:dyDescent="0.15">
      <c r="P420" s="1"/>
      <c r="Q420" s="45"/>
    </row>
    <row r="421" spans="16:17" ht="13" x14ac:dyDescent="0.15">
      <c r="P421" s="1"/>
      <c r="Q421" s="45"/>
    </row>
    <row r="422" spans="16:17" ht="13" x14ac:dyDescent="0.15">
      <c r="P422" s="1"/>
      <c r="Q422" s="45"/>
    </row>
    <row r="423" spans="16:17" ht="13" x14ac:dyDescent="0.15">
      <c r="P423" s="1"/>
      <c r="Q423" s="45"/>
    </row>
    <row r="424" spans="16:17" ht="13" x14ac:dyDescent="0.15">
      <c r="P424" s="1"/>
      <c r="Q424" s="45"/>
    </row>
    <row r="425" spans="16:17" ht="13" x14ac:dyDescent="0.15">
      <c r="P425" s="1"/>
      <c r="Q425" s="45"/>
    </row>
    <row r="426" spans="16:17" ht="13" x14ac:dyDescent="0.15">
      <c r="P426" s="1"/>
      <c r="Q426" s="45"/>
    </row>
    <row r="427" spans="16:17" ht="13" x14ac:dyDescent="0.15">
      <c r="P427" s="1"/>
      <c r="Q427" s="45"/>
    </row>
    <row r="428" spans="16:17" ht="13" x14ac:dyDescent="0.15">
      <c r="P428" s="1"/>
      <c r="Q428" s="45"/>
    </row>
    <row r="429" spans="16:17" ht="13" x14ac:dyDescent="0.15">
      <c r="P429" s="1"/>
      <c r="Q429" s="45"/>
    </row>
    <row r="430" spans="16:17" ht="13" x14ac:dyDescent="0.15">
      <c r="P430" s="1"/>
      <c r="Q430" s="45"/>
    </row>
    <row r="431" spans="16:17" ht="13" x14ac:dyDescent="0.15">
      <c r="P431" s="1"/>
      <c r="Q431" s="45"/>
    </row>
    <row r="432" spans="16:17" ht="13" x14ac:dyDescent="0.15">
      <c r="P432" s="1"/>
      <c r="Q432" s="45"/>
    </row>
    <row r="433" spans="16:17" ht="13" x14ac:dyDescent="0.15">
      <c r="P433" s="1"/>
      <c r="Q433" s="45"/>
    </row>
    <row r="434" spans="16:17" ht="13" x14ac:dyDescent="0.15">
      <c r="P434" s="1"/>
      <c r="Q434" s="45"/>
    </row>
    <row r="435" spans="16:17" ht="13" x14ac:dyDescent="0.15">
      <c r="P435" s="1"/>
      <c r="Q435" s="45"/>
    </row>
    <row r="436" spans="16:17" ht="13" x14ac:dyDescent="0.15">
      <c r="P436" s="1"/>
      <c r="Q436" s="45"/>
    </row>
    <row r="437" spans="16:17" ht="13" x14ac:dyDescent="0.15">
      <c r="P437" s="1"/>
      <c r="Q437" s="45"/>
    </row>
    <row r="438" spans="16:17" ht="13" x14ac:dyDescent="0.15">
      <c r="P438" s="1"/>
      <c r="Q438" s="45"/>
    </row>
    <row r="439" spans="16:17" ht="13" x14ac:dyDescent="0.15">
      <c r="P439" s="1"/>
      <c r="Q439" s="45"/>
    </row>
    <row r="440" spans="16:17" ht="13" x14ac:dyDescent="0.15">
      <c r="P440" s="1"/>
      <c r="Q440" s="45"/>
    </row>
    <row r="441" spans="16:17" ht="13" x14ac:dyDescent="0.15">
      <c r="P441" s="1"/>
      <c r="Q441" s="45"/>
    </row>
    <row r="442" spans="16:17" ht="13" x14ac:dyDescent="0.15">
      <c r="P442" s="1"/>
      <c r="Q442" s="45"/>
    </row>
    <row r="443" spans="16:17" ht="13" x14ac:dyDescent="0.15">
      <c r="P443" s="1"/>
      <c r="Q443" s="45"/>
    </row>
    <row r="444" spans="16:17" ht="13" x14ac:dyDescent="0.15">
      <c r="P444" s="1"/>
      <c r="Q444" s="45"/>
    </row>
    <row r="445" spans="16:17" ht="13" x14ac:dyDescent="0.15">
      <c r="P445" s="1"/>
      <c r="Q445" s="45"/>
    </row>
    <row r="446" spans="16:17" ht="13" x14ac:dyDescent="0.15">
      <c r="P446" s="1"/>
      <c r="Q446" s="45"/>
    </row>
    <row r="447" spans="16:17" ht="13" x14ac:dyDescent="0.15">
      <c r="P447" s="1"/>
      <c r="Q447" s="45"/>
    </row>
    <row r="448" spans="16:17" ht="13" x14ac:dyDescent="0.15">
      <c r="P448" s="1"/>
      <c r="Q448" s="45"/>
    </row>
    <row r="449" spans="16:17" ht="13" x14ac:dyDescent="0.15">
      <c r="P449" s="1"/>
      <c r="Q449" s="45"/>
    </row>
    <row r="450" spans="16:17" ht="13" x14ac:dyDescent="0.15">
      <c r="P450" s="1"/>
      <c r="Q450" s="45"/>
    </row>
    <row r="451" spans="16:17" ht="13" x14ac:dyDescent="0.15">
      <c r="P451" s="1"/>
      <c r="Q451" s="45"/>
    </row>
    <row r="452" spans="16:17" ht="13" x14ac:dyDescent="0.15">
      <c r="P452" s="1"/>
      <c r="Q452" s="45"/>
    </row>
    <row r="453" spans="16:17" ht="13" x14ac:dyDescent="0.15">
      <c r="P453" s="1"/>
      <c r="Q453" s="45"/>
    </row>
    <row r="454" spans="16:17" ht="13" x14ac:dyDescent="0.15">
      <c r="P454" s="1"/>
      <c r="Q454" s="45"/>
    </row>
    <row r="455" spans="16:17" ht="13" x14ac:dyDescent="0.15">
      <c r="P455" s="1"/>
      <c r="Q455" s="45"/>
    </row>
    <row r="456" spans="16:17" ht="13" x14ac:dyDescent="0.15">
      <c r="P456" s="1"/>
      <c r="Q456" s="45"/>
    </row>
    <row r="457" spans="16:17" ht="13" x14ac:dyDescent="0.15">
      <c r="P457" s="1"/>
      <c r="Q457" s="45"/>
    </row>
    <row r="458" spans="16:17" ht="13" x14ac:dyDescent="0.15">
      <c r="P458" s="1"/>
      <c r="Q458" s="45"/>
    </row>
    <row r="459" spans="16:17" ht="13" x14ac:dyDescent="0.15">
      <c r="P459" s="1"/>
      <c r="Q459" s="45"/>
    </row>
    <row r="460" spans="16:17" ht="13" x14ac:dyDescent="0.15">
      <c r="P460" s="1"/>
      <c r="Q460" s="45"/>
    </row>
    <row r="461" spans="16:17" ht="13" x14ac:dyDescent="0.15">
      <c r="P461" s="1"/>
      <c r="Q461" s="45"/>
    </row>
    <row r="462" spans="16:17" ht="13" x14ac:dyDescent="0.15">
      <c r="P462" s="1"/>
      <c r="Q462" s="45"/>
    </row>
    <row r="463" spans="16:17" ht="13" x14ac:dyDescent="0.15">
      <c r="P463" s="1"/>
      <c r="Q463" s="45"/>
    </row>
    <row r="464" spans="16:17" ht="13" x14ac:dyDescent="0.15">
      <c r="P464" s="1"/>
      <c r="Q464" s="45"/>
    </row>
    <row r="465" spans="16:17" ht="13" x14ac:dyDescent="0.15">
      <c r="P465" s="1"/>
      <c r="Q465" s="45"/>
    </row>
    <row r="466" spans="16:17" ht="13" x14ac:dyDescent="0.15">
      <c r="P466" s="1"/>
      <c r="Q466" s="45"/>
    </row>
    <row r="467" spans="16:17" ht="13" x14ac:dyDescent="0.15">
      <c r="P467" s="1"/>
      <c r="Q467" s="45"/>
    </row>
    <row r="468" spans="16:17" ht="13" x14ac:dyDescent="0.15">
      <c r="P468" s="1"/>
      <c r="Q468" s="45"/>
    </row>
    <row r="469" spans="16:17" ht="13" x14ac:dyDescent="0.15">
      <c r="P469" s="1"/>
      <c r="Q469" s="45"/>
    </row>
    <row r="470" spans="16:17" ht="13" x14ac:dyDescent="0.15">
      <c r="P470" s="1"/>
      <c r="Q470" s="45"/>
    </row>
    <row r="471" spans="16:17" ht="13" x14ac:dyDescent="0.15">
      <c r="P471" s="1"/>
      <c r="Q471" s="45"/>
    </row>
    <row r="472" spans="16:17" ht="13" x14ac:dyDescent="0.15">
      <c r="P472" s="1"/>
      <c r="Q472" s="45"/>
    </row>
    <row r="473" spans="16:17" ht="13" x14ac:dyDescent="0.15">
      <c r="P473" s="1"/>
      <c r="Q473" s="45"/>
    </row>
    <row r="474" spans="16:17" ht="13" x14ac:dyDescent="0.15">
      <c r="P474" s="1"/>
      <c r="Q474" s="45"/>
    </row>
    <row r="475" spans="16:17" ht="13" x14ac:dyDescent="0.15">
      <c r="P475" s="1"/>
      <c r="Q475" s="45"/>
    </row>
    <row r="476" spans="16:17" ht="13" x14ac:dyDescent="0.15">
      <c r="P476" s="1"/>
      <c r="Q476" s="45"/>
    </row>
    <row r="477" spans="16:17" ht="13" x14ac:dyDescent="0.15">
      <c r="P477" s="1"/>
      <c r="Q477" s="45"/>
    </row>
    <row r="478" spans="16:17" ht="13" x14ac:dyDescent="0.15">
      <c r="P478" s="1"/>
      <c r="Q478" s="45"/>
    </row>
    <row r="479" spans="16:17" ht="13" x14ac:dyDescent="0.15">
      <c r="P479" s="1"/>
      <c r="Q479" s="45"/>
    </row>
    <row r="480" spans="16:17" ht="13" x14ac:dyDescent="0.15">
      <c r="P480" s="1"/>
      <c r="Q480" s="45"/>
    </row>
    <row r="481" spans="16:17" ht="13" x14ac:dyDescent="0.15">
      <c r="P481" s="1"/>
      <c r="Q481" s="45"/>
    </row>
    <row r="482" spans="16:17" ht="13" x14ac:dyDescent="0.15">
      <c r="P482" s="1"/>
      <c r="Q482" s="45"/>
    </row>
    <row r="483" spans="16:17" ht="13" x14ac:dyDescent="0.15">
      <c r="P483" s="1"/>
      <c r="Q483" s="45"/>
    </row>
    <row r="484" spans="16:17" ht="13" x14ac:dyDescent="0.15">
      <c r="P484" s="1"/>
      <c r="Q484" s="45"/>
    </row>
    <row r="485" spans="16:17" ht="13" x14ac:dyDescent="0.15">
      <c r="P485" s="1"/>
      <c r="Q485" s="45"/>
    </row>
    <row r="486" spans="16:17" ht="13" x14ac:dyDescent="0.15">
      <c r="P486" s="1"/>
      <c r="Q486" s="45"/>
    </row>
    <row r="487" spans="16:17" ht="13" x14ac:dyDescent="0.15">
      <c r="P487" s="1"/>
      <c r="Q487" s="45"/>
    </row>
    <row r="488" spans="16:17" ht="13" x14ac:dyDescent="0.15">
      <c r="P488" s="1"/>
      <c r="Q488" s="45"/>
    </row>
    <row r="489" spans="16:17" ht="13" x14ac:dyDescent="0.15">
      <c r="P489" s="1"/>
      <c r="Q489" s="45"/>
    </row>
    <row r="490" spans="16:17" ht="13" x14ac:dyDescent="0.15">
      <c r="P490" s="1"/>
      <c r="Q490" s="45"/>
    </row>
    <row r="491" spans="16:17" ht="13" x14ac:dyDescent="0.15">
      <c r="P491" s="1"/>
      <c r="Q491" s="45"/>
    </row>
    <row r="492" spans="16:17" ht="13" x14ac:dyDescent="0.15">
      <c r="P492" s="1"/>
      <c r="Q492" s="45"/>
    </row>
    <row r="493" spans="16:17" ht="13" x14ac:dyDescent="0.15">
      <c r="P493" s="1"/>
      <c r="Q493" s="45"/>
    </row>
    <row r="494" spans="16:17" ht="13" x14ac:dyDescent="0.15">
      <c r="P494" s="1"/>
      <c r="Q494" s="45"/>
    </row>
    <row r="495" spans="16:17" ht="13" x14ac:dyDescent="0.15">
      <c r="P495" s="1"/>
      <c r="Q495" s="45"/>
    </row>
    <row r="496" spans="16:17" ht="13" x14ac:dyDescent="0.15">
      <c r="P496" s="1"/>
      <c r="Q496" s="45"/>
    </row>
    <row r="497" spans="16:17" ht="13" x14ac:dyDescent="0.15">
      <c r="P497" s="1"/>
      <c r="Q497" s="45"/>
    </row>
    <row r="498" spans="16:17" ht="13" x14ac:dyDescent="0.15">
      <c r="P498" s="1"/>
      <c r="Q498" s="45"/>
    </row>
    <row r="499" spans="16:17" ht="13" x14ac:dyDescent="0.15">
      <c r="P499" s="1"/>
      <c r="Q499" s="45"/>
    </row>
    <row r="500" spans="16:17" ht="13" x14ac:dyDescent="0.15">
      <c r="P500" s="1"/>
      <c r="Q500" s="45"/>
    </row>
    <row r="501" spans="16:17" ht="13" x14ac:dyDescent="0.15">
      <c r="P501" s="1"/>
      <c r="Q501" s="45"/>
    </row>
    <row r="502" spans="16:17" ht="13" x14ac:dyDescent="0.15">
      <c r="P502" s="1"/>
      <c r="Q502" s="45"/>
    </row>
    <row r="503" spans="16:17" ht="13" x14ac:dyDescent="0.15">
      <c r="P503" s="1"/>
      <c r="Q503" s="45"/>
    </row>
    <row r="504" spans="16:17" ht="13" x14ac:dyDescent="0.15">
      <c r="P504" s="1"/>
      <c r="Q504" s="45"/>
    </row>
    <row r="505" spans="16:17" ht="13" x14ac:dyDescent="0.15">
      <c r="P505" s="1"/>
      <c r="Q505" s="45"/>
    </row>
    <row r="506" spans="16:17" ht="13" x14ac:dyDescent="0.15">
      <c r="P506" s="1"/>
      <c r="Q506" s="45"/>
    </row>
    <row r="507" spans="16:17" ht="13" x14ac:dyDescent="0.15">
      <c r="P507" s="1"/>
      <c r="Q507" s="45"/>
    </row>
    <row r="508" spans="16:17" ht="13" x14ac:dyDescent="0.15">
      <c r="P508" s="1"/>
      <c r="Q508" s="45"/>
    </row>
    <row r="509" spans="16:17" ht="13" x14ac:dyDescent="0.15">
      <c r="P509" s="1"/>
      <c r="Q509" s="45"/>
    </row>
    <row r="510" spans="16:17" ht="13" x14ac:dyDescent="0.15">
      <c r="P510" s="1"/>
      <c r="Q510" s="45"/>
    </row>
    <row r="511" spans="16:17" ht="13" x14ac:dyDescent="0.15">
      <c r="P511" s="1"/>
      <c r="Q511" s="45"/>
    </row>
    <row r="512" spans="16:17" ht="13" x14ac:dyDescent="0.15">
      <c r="P512" s="1"/>
      <c r="Q512" s="45"/>
    </row>
    <row r="513" spans="16:17" ht="13" x14ac:dyDescent="0.15">
      <c r="P513" s="1"/>
      <c r="Q513" s="45"/>
    </row>
    <row r="514" spans="16:17" ht="13" x14ac:dyDescent="0.15">
      <c r="P514" s="1"/>
      <c r="Q514" s="45"/>
    </row>
    <row r="515" spans="16:17" ht="13" x14ac:dyDescent="0.15">
      <c r="P515" s="1"/>
      <c r="Q515" s="45"/>
    </row>
    <row r="516" spans="16:17" ht="13" x14ac:dyDescent="0.15">
      <c r="P516" s="1"/>
      <c r="Q516" s="45"/>
    </row>
    <row r="517" spans="16:17" ht="13" x14ac:dyDescent="0.15">
      <c r="P517" s="1"/>
      <c r="Q517" s="45"/>
    </row>
    <row r="518" spans="16:17" ht="13" x14ac:dyDescent="0.15">
      <c r="P518" s="1"/>
      <c r="Q518" s="45"/>
    </row>
    <row r="519" spans="16:17" ht="13" x14ac:dyDescent="0.15">
      <c r="P519" s="1"/>
      <c r="Q519" s="45"/>
    </row>
    <row r="520" spans="16:17" ht="13" x14ac:dyDescent="0.15">
      <c r="P520" s="1"/>
      <c r="Q520" s="45"/>
    </row>
    <row r="521" spans="16:17" ht="13" x14ac:dyDescent="0.15">
      <c r="P521" s="1"/>
      <c r="Q521" s="45"/>
    </row>
    <row r="522" spans="16:17" ht="13" x14ac:dyDescent="0.15">
      <c r="P522" s="1"/>
      <c r="Q522" s="45"/>
    </row>
    <row r="523" spans="16:17" ht="13" x14ac:dyDescent="0.15">
      <c r="P523" s="1"/>
      <c r="Q523" s="45"/>
    </row>
    <row r="524" spans="16:17" ht="13" x14ac:dyDescent="0.15">
      <c r="P524" s="1"/>
      <c r="Q524" s="45"/>
    </row>
    <row r="525" spans="16:17" ht="13" x14ac:dyDescent="0.15">
      <c r="P525" s="1"/>
      <c r="Q525" s="45"/>
    </row>
    <row r="526" spans="16:17" ht="13" x14ac:dyDescent="0.15">
      <c r="P526" s="1"/>
      <c r="Q526" s="45"/>
    </row>
    <row r="527" spans="16:17" ht="13" x14ac:dyDescent="0.15">
      <c r="P527" s="1"/>
      <c r="Q527" s="45"/>
    </row>
    <row r="528" spans="16:17" ht="13" x14ac:dyDescent="0.15">
      <c r="P528" s="1"/>
      <c r="Q528" s="45"/>
    </row>
    <row r="529" spans="16:17" ht="13" x14ac:dyDescent="0.15">
      <c r="P529" s="1"/>
      <c r="Q529" s="45"/>
    </row>
    <row r="530" spans="16:17" ht="13" x14ac:dyDescent="0.15">
      <c r="P530" s="1"/>
      <c r="Q530" s="45"/>
    </row>
    <row r="531" spans="16:17" ht="13" x14ac:dyDescent="0.15">
      <c r="P531" s="1"/>
      <c r="Q531" s="45"/>
    </row>
    <row r="532" spans="16:17" ht="13" x14ac:dyDescent="0.15">
      <c r="P532" s="1"/>
      <c r="Q532" s="45"/>
    </row>
    <row r="533" spans="16:17" ht="13" x14ac:dyDescent="0.15">
      <c r="P533" s="1"/>
      <c r="Q533" s="45"/>
    </row>
    <row r="534" spans="16:17" ht="13" x14ac:dyDescent="0.15">
      <c r="P534" s="1"/>
      <c r="Q534" s="45"/>
    </row>
    <row r="535" spans="16:17" ht="13" x14ac:dyDescent="0.15">
      <c r="P535" s="1"/>
      <c r="Q535" s="45"/>
    </row>
    <row r="536" spans="16:17" ht="13" x14ac:dyDescent="0.15">
      <c r="P536" s="1"/>
      <c r="Q536" s="45"/>
    </row>
    <row r="537" spans="16:17" ht="13" x14ac:dyDescent="0.15">
      <c r="P537" s="1"/>
      <c r="Q537" s="45"/>
    </row>
    <row r="538" spans="16:17" ht="13" x14ac:dyDescent="0.15">
      <c r="P538" s="1"/>
      <c r="Q538" s="45"/>
    </row>
    <row r="539" spans="16:17" ht="13" x14ac:dyDescent="0.15">
      <c r="P539" s="1"/>
      <c r="Q539" s="45"/>
    </row>
    <row r="540" spans="16:17" ht="13" x14ac:dyDescent="0.15">
      <c r="P540" s="1"/>
      <c r="Q540" s="45"/>
    </row>
    <row r="541" spans="16:17" ht="13" x14ac:dyDescent="0.15">
      <c r="P541" s="1"/>
      <c r="Q541" s="45"/>
    </row>
    <row r="542" spans="16:17" ht="13" x14ac:dyDescent="0.15">
      <c r="P542" s="1"/>
      <c r="Q542" s="45"/>
    </row>
    <row r="543" spans="16:17" ht="13" x14ac:dyDescent="0.15">
      <c r="P543" s="1"/>
      <c r="Q543" s="45"/>
    </row>
    <row r="544" spans="16:17" ht="13" x14ac:dyDescent="0.15">
      <c r="P544" s="1"/>
      <c r="Q544" s="45"/>
    </row>
    <row r="545" spans="16:17" ht="13" x14ac:dyDescent="0.15">
      <c r="P545" s="1"/>
      <c r="Q545" s="45"/>
    </row>
    <row r="546" spans="16:17" ht="13" x14ac:dyDescent="0.15">
      <c r="P546" s="1"/>
      <c r="Q546" s="45"/>
    </row>
    <row r="547" spans="16:17" ht="13" x14ac:dyDescent="0.15">
      <c r="P547" s="1"/>
      <c r="Q547" s="45"/>
    </row>
    <row r="548" spans="16:17" ht="13" x14ac:dyDescent="0.15">
      <c r="P548" s="1"/>
      <c r="Q548" s="45"/>
    </row>
    <row r="549" spans="16:17" ht="13" x14ac:dyDescent="0.15">
      <c r="P549" s="1"/>
      <c r="Q549" s="45"/>
    </row>
    <row r="550" spans="16:17" ht="13" x14ac:dyDescent="0.15">
      <c r="P550" s="1"/>
      <c r="Q550" s="45"/>
    </row>
    <row r="551" spans="16:17" ht="13" x14ac:dyDescent="0.15">
      <c r="P551" s="1"/>
      <c r="Q551" s="45"/>
    </row>
    <row r="552" spans="16:17" ht="13" x14ac:dyDescent="0.15">
      <c r="P552" s="1"/>
      <c r="Q552" s="45"/>
    </row>
    <row r="553" spans="16:17" ht="13" x14ac:dyDescent="0.15">
      <c r="P553" s="1"/>
      <c r="Q553" s="45"/>
    </row>
    <row r="554" spans="16:17" ht="13" x14ac:dyDescent="0.15">
      <c r="P554" s="1"/>
      <c r="Q554" s="45"/>
    </row>
    <row r="555" spans="16:17" ht="13" x14ac:dyDescent="0.15">
      <c r="P555" s="1"/>
      <c r="Q555" s="45"/>
    </row>
    <row r="556" spans="16:17" ht="13" x14ac:dyDescent="0.15">
      <c r="P556" s="1"/>
      <c r="Q556" s="45"/>
    </row>
    <row r="557" spans="16:17" ht="13" x14ac:dyDescent="0.15">
      <c r="P557" s="1"/>
      <c r="Q557" s="45"/>
    </row>
    <row r="558" spans="16:17" ht="13" x14ac:dyDescent="0.15">
      <c r="P558" s="1"/>
      <c r="Q558" s="45"/>
    </row>
    <row r="559" spans="16:17" ht="13" x14ac:dyDescent="0.15">
      <c r="P559" s="1"/>
      <c r="Q559" s="45"/>
    </row>
    <row r="560" spans="16:17" ht="13" x14ac:dyDescent="0.15">
      <c r="P560" s="1"/>
      <c r="Q560" s="45"/>
    </row>
    <row r="561" spans="16:17" ht="13" x14ac:dyDescent="0.15">
      <c r="P561" s="1"/>
      <c r="Q561" s="45"/>
    </row>
    <row r="562" spans="16:17" ht="13" x14ac:dyDescent="0.15">
      <c r="P562" s="1"/>
      <c r="Q562" s="45"/>
    </row>
    <row r="563" spans="16:17" ht="13" x14ac:dyDescent="0.15">
      <c r="P563" s="1"/>
      <c r="Q563" s="45"/>
    </row>
    <row r="564" spans="16:17" ht="13" x14ac:dyDescent="0.15">
      <c r="P564" s="1"/>
      <c r="Q564" s="45"/>
    </row>
    <row r="565" spans="16:17" ht="13" x14ac:dyDescent="0.15">
      <c r="P565" s="1"/>
      <c r="Q565" s="45"/>
    </row>
    <row r="566" spans="16:17" ht="13" x14ac:dyDescent="0.15">
      <c r="P566" s="1"/>
      <c r="Q566" s="45"/>
    </row>
    <row r="567" spans="16:17" ht="13" x14ac:dyDescent="0.15">
      <c r="P567" s="1"/>
      <c r="Q567" s="45"/>
    </row>
    <row r="568" spans="16:17" ht="13" x14ac:dyDescent="0.15">
      <c r="P568" s="1"/>
      <c r="Q568" s="45"/>
    </row>
    <row r="569" spans="16:17" ht="13" x14ac:dyDescent="0.15">
      <c r="P569" s="1"/>
      <c r="Q569" s="45"/>
    </row>
    <row r="570" spans="16:17" ht="13" x14ac:dyDescent="0.15">
      <c r="P570" s="1"/>
      <c r="Q570" s="45"/>
    </row>
    <row r="571" spans="16:17" ht="13" x14ac:dyDescent="0.15">
      <c r="P571" s="1"/>
      <c r="Q571" s="45"/>
    </row>
    <row r="572" spans="16:17" ht="13" x14ac:dyDescent="0.15">
      <c r="P572" s="1"/>
      <c r="Q572" s="45"/>
    </row>
    <row r="573" spans="16:17" ht="13" x14ac:dyDescent="0.15">
      <c r="P573" s="1"/>
      <c r="Q573" s="45"/>
    </row>
    <row r="574" spans="16:17" ht="13" x14ac:dyDescent="0.15">
      <c r="P574" s="1"/>
      <c r="Q574" s="45"/>
    </row>
    <row r="575" spans="16:17" ht="13" x14ac:dyDescent="0.15">
      <c r="P575" s="1"/>
      <c r="Q575" s="45"/>
    </row>
    <row r="576" spans="16:17" ht="13" x14ac:dyDescent="0.15">
      <c r="P576" s="1"/>
      <c r="Q576" s="45"/>
    </row>
    <row r="577" spans="16:17" ht="13" x14ac:dyDescent="0.15">
      <c r="P577" s="1"/>
      <c r="Q577" s="45"/>
    </row>
    <row r="578" spans="16:17" ht="13" x14ac:dyDescent="0.15">
      <c r="P578" s="1"/>
      <c r="Q578" s="45"/>
    </row>
    <row r="579" spans="16:17" ht="13" x14ac:dyDescent="0.15">
      <c r="P579" s="1"/>
      <c r="Q579" s="45"/>
    </row>
    <row r="580" spans="16:17" ht="13" x14ac:dyDescent="0.15">
      <c r="P580" s="1"/>
      <c r="Q580" s="45"/>
    </row>
    <row r="581" spans="16:17" ht="13" x14ac:dyDescent="0.15">
      <c r="P581" s="1"/>
      <c r="Q581" s="45"/>
    </row>
    <row r="582" spans="16:17" ht="13" x14ac:dyDescent="0.15">
      <c r="P582" s="1"/>
      <c r="Q582" s="45"/>
    </row>
    <row r="583" spans="16:17" ht="13" x14ac:dyDescent="0.15">
      <c r="P583" s="1"/>
      <c r="Q583" s="45"/>
    </row>
    <row r="584" spans="16:17" ht="13" x14ac:dyDescent="0.15">
      <c r="P584" s="1"/>
      <c r="Q584" s="45"/>
    </row>
    <row r="585" spans="16:17" ht="13" x14ac:dyDescent="0.15">
      <c r="P585" s="1"/>
      <c r="Q585" s="45"/>
    </row>
    <row r="586" spans="16:17" ht="13" x14ac:dyDescent="0.15">
      <c r="P586" s="1"/>
      <c r="Q586" s="45"/>
    </row>
    <row r="587" spans="16:17" ht="13" x14ac:dyDescent="0.15">
      <c r="P587" s="1"/>
      <c r="Q587" s="45"/>
    </row>
    <row r="588" spans="16:17" ht="13" x14ac:dyDescent="0.15">
      <c r="P588" s="1"/>
      <c r="Q588" s="45"/>
    </row>
    <row r="589" spans="16:17" ht="13" x14ac:dyDescent="0.15">
      <c r="P589" s="1"/>
      <c r="Q589" s="45"/>
    </row>
    <row r="590" spans="16:17" ht="13" x14ac:dyDescent="0.15">
      <c r="P590" s="1"/>
      <c r="Q590" s="45"/>
    </row>
    <row r="591" spans="16:17" ht="13" x14ac:dyDescent="0.15">
      <c r="P591" s="1"/>
      <c r="Q591" s="45"/>
    </row>
    <row r="592" spans="16:17" ht="13" x14ac:dyDescent="0.15">
      <c r="P592" s="1"/>
      <c r="Q592" s="45"/>
    </row>
    <row r="593" spans="16:17" ht="13" x14ac:dyDescent="0.15">
      <c r="P593" s="1"/>
      <c r="Q593" s="45"/>
    </row>
    <row r="594" spans="16:17" ht="13" x14ac:dyDescent="0.15">
      <c r="P594" s="1"/>
      <c r="Q594" s="45"/>
    </row>
    <row r="595" spans="16:17" ht="13" x14ac:dyDescent="0.15">
      <c r="P595" s="1"/>
      <c r="Q595" s="45"/>
    </row>
    <row r="596" spans="16:17" ht="13" x14ac:dyDescent="0.15">
      <c r="P596" s="1"/>
      <c r="Q596" s="45"/>
    </row>
    <row r="597" spans="16:17" ht="13" x14ac:dyDescent="0.15">
      <c r="P597" s="1"/>
      <c r="Q597" s="45"/>
    </row>
    <row r="598" spans="16:17" ht="13" x14ac:dyDescent="0.15">
      <c r="P598" s="1"/>
      <c r="Q598" s="45"/>
    </row>
    <row r="599" spans="16:17" ht="13" x14ac:dyDescent="0.15">
      <c r="P599" s="1"/>
      <c r="Q599" s="45"/>
    </row>
    <row r="600" spans="16:17" ht="13" x14ac:dyDescent="0.15">
      <c r="P600" s="1"/>
      <c r="Q600" s="45"/>
    </row>
    <row r="601" spans="16:17" ht="13" x14ac:dyDescent="0.15">
      <c r="P601" s="1"/>
      <c r="Q601" s="45"/>
    </row>
    <row r="602" spans="16:17" ht="13" x14ac:dyDescent="0.15">
      <c r="P602" s="1"/>
      <c r="Q602" s="45"/>
    </row>
    <row r="603" spans="16:17" ht="13" x14ac:dyDescent="0.15">
      <c r="P603" s="1"/>
      <c r="Q603" s="45"/>
    </row>
    <row r="604" spans="16:17" ht="13" x14ac:dyDescent="0.15">
      <c r="P604" s="1"/>
      <c r="Q604" s="45"/>
    </row>
    <row r="605" spans="16:17" ht="13" x14ac:dyDescent="0.15">
      <c r="P605" s="1"/>
      <c r="Q605" s="45"/>
    </row>
    <row r="606" spans="16:17" ht="13" x14ac:dyDescent="0.15">
      <c r="P606" s="1"/>
      <c r="Q606" s="45"/>
    </row>
    <row r="607" spans="16:17" ht="13" x14ac:dyDescent="0.15">
      <c r="P607" s="1"/>
      <c r="Q607" s="45"/>
    </row>
    <row r="608" spans="16:17" ht="13" x14ac:dyDescent="0.15">
      <c r="P608" s="1"/>
      <c r="Q608" s="45"/>
    </row>
    <row r="609" spans="16:17" ht="13" x14ac:dyDescent="0.15">
      <c r="P609" s="1"/>
      <c r="Q609" s="45"/>
    </row>
    <row r="610" spans="16:17" ht="13" x14ac:dyDescent="0.15">
      <c r="P610" s="1"/>
      <c r="Q610" s="45"/>
    </row>
    <row r="611" spans="16:17" ht="13" x14ac:dyDescent="0.15">
      <c r="P611" s="1"/>
      <c r="Q611" s="45"/>
    </row>
    <row r="612" spans="16:17" ht="13" x14ac:dyDescent="0.15">
      <c r="P612" s="1"/>
      <c r="Q612" s="45"/>
    </row>
    <row r="613" spans="16:17" ht="13" x14ac:dyDescent="0.15">
      <c r="P613" s="1"/>
      <c r="Q613" s="45"/>
    </row>
    <row r="614" spans="16:17" ht="13" x14ac:dyDescent="0.15">
      <c r="P614" s="1"/>
      <c r="Q614" s="45"/>
    </row>
    <row r="615" spans="16:17" ht="13" x14ac:dyDescent="0.15">
      <c r="P615" s="1"/>
      <c r="Q615" s="45"/>
    </row>
    <row r="616" spans="16:17" ht="13" x14ac:dyDescent="0.15">
      <c r="P616" s="1"/>
      <c r="Q616" s="45"/>
    </row>
    <row r="617" spans="16:17" ht="13" x14ac:dyDescent="0.15">
      <c r="P617" s="1"/>
      <c r="Q617" s="45"/>
    </row>
    <row r="618" spans="16:17" ht="13" x14ac:dyDescent="0.15">
      <c r="P618" s="1"/>
      <c r="Q618" s="45"/>
    </row>
    <row r="619" spans="16:17" ht="13" x14ac:dyDescent="0.15">
      <c r="P619" s="1"/>
      <c r="Q619" s="45"/>
    </row>
    <row r="620" spans="16:17" ht="13" x14ac:dyDescent="0.15">
      <c r="P620" s="1"/>
      <c r="Q620" s="45"/>
    </row>
    <row r="621" spans="16:17" ht="13" x14ac:dyDescent="0.15">
      <c r="P621" s="1"/>
      <c r="Q621" s="45"/>
    </row>
    <row r="622" spans="16:17" ht="13" x14ac:dyDescent="0.15">
      <c r="P622" s="1"/>
      <c r="Q622" s="45"/>
    </row>
    <row r="623" spans="16:17" ht="13" x14ac:dyDescent="0.15">
      <c r="P623" s="1"/>
      <c r="Q623" s="45"/>
    </row>
    <row r="624" spans="16:17" ht="13" x14ac:dyDescent="0.15">
      <c r="P624" s="1"/>
      <c r="Q624" s="45"/>
    </row>
    <row r="625" spans="16:17" ht="13" x14ac:dyDescent="0.15">
      <c r="P625" s="1"/>
      <c r="Q625" s="45"/>
    </row>
    <row r="626" spans="16:17" ht="13" x14ac:dyDescent="0.15">
      <c r="P626" s="1"/>
      <c r="Q626" s="45"/>
    </row>
    <row r="627" spans="16:17" ht="13" x14ac:dyDescent="0.15">
      <c r="P627" s="1"/>
      <c r="Q627" s="45"/>
    </row>
    <row r="628" spans="16:17" ht="13" x14ac:dyDescent="0.15">
      <c r="P628" s="1"/>
      <c r="Q628" s="45"/>
    </row>
    <row r="629" spans="16:17" ht="13" x14ac:dyDescent="0.15">
      <c r="P629" s="1"/>
      <c r="Q629" s="45"/>
    </row>
    <row r="630" spans="16:17" ht="13" x14ac:dyDescent="0.15">
      <c r="P630" s="1"/>
      <c r="Q630" s="45"/>
    </row>
    <row r="631" spans="16:17" ht="13" x14ac:dyDescent="0.15">
      <c r="P631" s="1"/>
      <c r="Q631" s="45"/>
    </row>
    <row r="632" spans="16:17" ht="13" x14ac:dyDescent="0.15">
      <c r="P632" s="1"/>
      <c r="Q632" s="45"/>
    </row>
    <row r="633" spans="16:17" ht="13" x14ac:dyDescent="0.15">
      <c r="P633" s="1"/>
      <c r="Q633" s="45"/>
    </row>
    <row r="634" spans="16:17" ht="13" x14ac:dyDescent="0.15">
      <c r="P634" s="1"/>
      <c r="Q634" s="45"/>
    </row>
    <row r="635" spans="16:17" ht="13" x14ac:dyDescent="0.15">
      <c r="P635" s="1"/>
      <c r="Q635" s="45"/>
    </row>
    <row r="636" spans="16:17" ht="13" x14ac:dyDescent="0.15">
      <c r="P636" s="1"/>
      <c r="Q636" s="45"/>
    </row>
    <row r="637" spans="16:17" ht="13" x14ac:dyDescent="0.15">
      <c r="P637" s="1"/>
      <c r="Q637" s="45"/>
    </row>
    <row r="638" spans="16:17" ht="13" x14ac:dyDescent="0.15">
      <c r="P638" s="1"/>
      <c r="Q638" s="45"/>
    </row>
    <row r="639" spans="16:17" ht="13" x14ac:dyDescent="0.15">
      <c r="P639" s="1"/>
      <c r="Q639" s="45"/>
    </row>
    <row r="640" spans="16:17" ht="13" x14ac:dyDescent="0.15">
      <c r="P640" s="1"/>
      <c r="Q640" s="45"/>
    </row>
    <row r="641" spans="16:17" ht="13" x14ac:dyDescent="0.15">
      <c r="P641" s="1"/>
      <c r="Q641" s="45"/>
    </row>
    <row r="642" spans="16:17" ht="13" x14ac:dyDescent="0.15">
      <c r="P642" s="1"/>
      <c r="Q642" s="45"/>
    </row>
    <row r="643" spans="16:17" ht="13" x14ac:dyDescent="0.15">
      <c r="P643" s="1"/>
      <c r="Q643" s="45"/>
    </row>
    <row r="644" spans="16:17" ht="13" x14ac:dyDescent="0.15">
      <c r="P644" s="1"/>
      <c r="Q644" s="45"/>
    </row>
    <row r="645" spans="16:17" ht="13" x14ac:dyDescent="0.15">
      <c r="P645" s="1"/>
      <c r="Q645" s="45"/>
    </row>
    <row r="646" spans="16:17" ht="13" x14ac:dyDescent="0.15">
      <c r="P646" s="1"/>
      <c r="Q646" s="45"/>
    </row>
    <row r="647" spans="16:17" ht="13" x14ac:dyDescent="0.15">
      <c r="P647" s="1"/>
      <c r="Q647" s="45"/>
    </row>
    <row r="648" spans="16:17" ht="13" x14ac:dyDescent="0.15">
      <c r="P648" s="1"/>
      <c r="Q648" s="45"/>
    </row>
    <row r="649" spans="16:17" ht="13" x14ac:dyDescent="0.15">
      <c r="P649" s="1"/>
      <c r="Q649" s="45"/>
    </row>
    <row r="650" spans="16:17" ht="13" x14ac:dyDescent="0.15">
      <c r="P650" s="1"/>
      <c r="Q650" s="45"/>
    </row>
    <row r="651" spans="16:17" ht="13" x14ac:dyDescent="0.15">
      <c r="P651" s="1"/>
      <c r="Q651" s="45"/>
    </row>
    <row r="652" spans="16:17" ht="13" x14ac:dyDescent="0.15">
      <c r="P652" s="1"/>
      <c r="Q652" s="45"/>
    </row>
    <row r="653" spans="16:17" ht="13" x14ac:dyDescent="0.15">
      <c r="P653" s="1"/>
      <c r="Q653" s="45"/>
    </row>
    <row r="654" spans="16:17" ht="13" x14ac:dyDescent="0.15">
      <c r="P654" s="1"/>
      <c r="Q654" s="45"/>
    </row>
    <row r="655" spans="16:17" ht="13" x14ac:dyDescent="0.15">
      <c r="P655" s="1"/>
      <c r="Q655" s="45"/>
    </row>
    <row r="656" spans="16:17" ht="13" x14ac:dyDescent="0.15">
      <c r="P656" s="1"/>
      <c r="Q656" s="45"/>
    </row>
    <row r="657" spans="16:17" ht="13" x14ac:dyDescent="0.15">
      <c r="P657" s="1"/>
      <c r="Q657" s="45"/>
    </row>
    <row r="658" spans="16:17" ht="13" x14ac:dyDescent="0.15">
      <c r="P658" s="1"/>
      <c r="Q658" s="45"/>
    </row>
    <row r="659" spans="16:17" ht="13" x14ac:dyDescent="0.15">
      <c r="P659" s="1"/>
      <c r="Q659" s="45"/>
    </row>
    <row r="660" spans="16:17" ht="13" x14ac:dyDescent="0.15">
      <c r="P660" s="1"/>
      <c r="Q660" s="45"/>
    </row>
    <row r="661" spans="16:17" ht="13" x14ac:dyDescent="0.15">
      <c r="P661" s="1"/>
      <c r="Q661" s="45"/>
    </row>
    <row r="662" spans="16:17" ht="13" x14ac:dyDescent="0.15">
      <c r="P662" s="1"/>
      <c r="Q662" s="45"/>
    </row>
    <row r="663" spans="16:17" ht="13" x14ac:dyDescent="0.15">
      <c r="P663" s="1"/>
      <c r="Q663" s="45"/>
    </row>
    <row r="664" spans="16:17" ht="13" x14ac:dyDescent="0.15">
      <c r="P664" s="1"/>
      <c r="Q664" s="45"/>
    </row>
    <row r="665" spans="16:17" ht="13" x14ac:dyDescent="0.15">
      <c r="P665" s="1"/>
      <c r="Q665" s="45"/>
    </row>
    <row r="666" spans="16:17" ht="13" x14ac:dyDescent="0.15">
      <c r="P666" s="1"/>
      <c r="Q666" s="45"/>
    </row>
    <row r="667" spans="16:17" ht="13" x14ac:dyDescent="0.15">
      <c r="P667" s="1"/>
      <c r="Q667" s="45"/>
    </row>
    <row r="668" spans="16:17" ht="13" x14ac:dyDescent="0.15">
      <c r="P668" s="1"/>
      <c r="Q668" s="45"/>
    </row>
    <row r="669" spans="16:17" ht="13" x14ac:dyDescent="0.15">
      <c r="P669" s="1"/>
      <c r="Q669" s="45"/>
    </row>
    <row r="670" spans="16:17" ht="13" x14ac:dyDescent="0.15">
      <c r="P670" s="1"/>
      <c r="Q670" s="45"/>
    </row>
    <row r="671" spans="16:17" ht="13" x14ac:dyDescent="0.15">
      <c r="P671" s="1"/>
      <c r="Q671" s="45"/>
    </row>
    <row r="672" spans="16:17" ht="13" x14ac:dyDescent="0.15">
      <c r="P672" s="1"/>
      <c r="Q672" s="45"/>
    </row>
    <row r="673" spans="16:17" ht="13" x14ac:dyDescent="0.15">
      <c r="P673" s="1"/>
      <c r="Q673" s="45"/>
    </row>
    <row r="674" spans="16:17" ht="13" x14ac:dyDescent="0.15">
      <c r="P674" s="1"/>
      <c r="Q674" s="45"/>
    </row>
    <row r="675" spans="16:17" ht="13" x14ac:dyDescent="0.15">
      <c r="P675" s="1"/>
      <c r="Q675" s="45"/>
    </row>
    <row r="676" spans="16:17" ht="13" x14ac:dyDescent="0.15">
      <c r="P676" s="1"/>
      <c r="Q676" s="45"/>
    </row>
    <row r="677" spans="16:17" ht="13" x14ac:dyDescent="0.15">
      <c r="P677" s="1"/>
      <c r="Q677" s="45"/>
    </row>
    <row r="678" spans="16:17" ht="13" x14ac:dyDescent="0.15">
      <c r="P678" s="1"/>
      <c r="Q678" s="45"/>
    </row>
    <row r="679" spans="16:17" ht="13" x14ac:dyDescent="0.15">
      <c r="P679" s="1"/>
      <c r="Q679" s="45"/>
    </row>
    <row r="680" spans="16:17" ht="13" x14ac:dyDescent="0.15">
      <c r="P680" s="1"/>
      <c r="Q680" s="45"/>
    </row>
    <row r="681" spans="16:17" ht="13" x14ac:dyDescent="0.15">
      <c r="P681" s="1"/>
      <c r="Q681" s="45"/>
    </row>
    <row r="682" spans="16:17" ht="13" x14ac:dyDescent="0.15">
      <c r="P682" s="1"/>
      <c r="Q682" s="45"/>
    </row>
    <row r="683" spans="16:17" ht="13" x14ac:dyDescent="0.15">
      <c r="P683" s="1"/>
      <c r="Q683" s="45"/>
    </row>
    <row r="684" spans="16:17" ht="13" x14ac:dyDescent="0.15">
      <c r="P684" s="1"/>
      <c r="Q684" s="45"/>
    </row>
    <row r="685" spans="16:17" ht="13" x14ac:dyDescent="0.15">
      <c r="P685" s="1"/>
      <c r="Q685" s="45"/>
    </row>
    <row r="686" spans="16:17" ht="13" x14ac:dyDescent="0.15">
      <c r="P686" s="1"/>
      <c r="Q686" s="45"/>
    </row>
    <row r="687" spans="16:17" ht="13" x14ac:dyDescent="0.15">
      <c r="P687" s="1"/>
      <c r="Q687" s="45"/>
    </row>
    <row r="688" spans="16:17" ht="13" x14ac:dyDescent="0.15">
      <c r="P688" s="1"/>
      <c r="Q688" s="45"/>
    </row>
    <row r="689" spans="16:17" ht="13" x14ac:dyDescent="0.15">
      <c r="P689" s="1"/>
      <c r="Q689" s="45"/>
    </row>
    <row r="690" spans="16:17" ht="13" x14ac:dyDescent="0.15">
      <c r="P690" s="1"/>
      <c r="Q690" s="45"/>
    </row>
    <row r="691" spans="16:17" ht="13" x14ac:dyDescent="0.15">
      <c r="P691" s="1"/>
      <c r="Q691" s="45"/>
    </row>
    <row r="692" spans="16:17" ht="13" x14ac:dyDescent="0.15">
      <c r="P692" s="1"/>
      <c r="Q692" s="45"/>
    </row>
    <row r="693" spans="16:17" ht="13" x14ac:dyDescent="0.15">
      <c r="P693" s="1"/>
      <c r="Q693" s="45"/>
    </row>
    <row r="694" spans="16:17" ht="13" x14ac:dyDescent="0.15">
      <c r="P694" s="1"/>
      <c r="Q694" s="45"/>
    </row>
    <row r="695" spans="16:17" ht="13" x14ac:dyDescent="0.15">
      <c r="P695" s="1"/>
      <c r="Q695" s="45"/>
    </row>
    <row r="696" spans="16:17" ht="13" x14ac:dyDescent="0.15">
      <c r="P696" s="1"/>
      <c r="Q696" s="45"/>
    </row>
    <row r="697" spans="16:17" ht="13" x14ac:dyDescent="0.15">
      <c r="P697" s="1"/>
      <c r="Q697" s="45"/>
    </row>
    <row r="698" spans="16:17" ht="13" x14ac:dyDescent="0.15">
      <c r="P698" s="1"/>
      <c r="Q698" s="45"/>
    </row>
    <row r="699" spans="16:17" ht="13" x14ac:dyDescent="0.15">
      <c r="P699" s="1"/>
      <c r="Q699" s="45"/>
    </row>
    <row r="700" spans="16:17" ht="13" x14ac:dyDescent="0.15">
      <c r="P700" s="1"/>
      <c r="Q700" s="45"/>
    </row>
    <row r="701" spans="16:17" ht="13" x14ac:dyDescent="0.15">
      <c r="P701" s="1"/>
      <c r="Q701" s="45"/>
    </row>
    <row r="702" spans="16:17" ht="13" x14ac:dyDescent="0.15">
      <c r="P702" s="1"/>
      <c r="Q702" s="45"/>
    </row>
    <row r="703" spans="16:17" ht="13" x14ac:dyDescent="0.15">
      <c r="P703" s="1"/>
      <c r="Q703" s="45"/>
    </row>
    <row r="704" spans="16:17" ht="13" x14ac:dyDescent="0.15">
      <c r="P704" s="1"/>
      <c r="Q704" s="45"/>
    </row>
    <row r="705" spans="16:17" ht="13" x14ac:dyDescent="0.15">
      <c r="P705" s="1"/>
      <c r="Q705" s="45"/>
    </row>
    <row r="706" spans="16:17" ht="13" x14ac:dyDescent="0.15">
      <c r="P706" s="1"/>
      <c r="Q706" s="45"/>
    </row>
    <row r="707" spans="16:17" ht="13" x14ac:dyDescent="0.15">
      <c r="P707" s="1"/>
      <c r="Q707" s="45"/>
    </row>
    <row r="708" spans="16:17" ht="13" x14ac:dyDescent="0.15">
      <c r="P708" s="1"/>
      <c r="Q708" s="45"/>
    </row>
    <row r="709" spans="16:17" ht="13" x14ac:dyDescent="0.15">
      <c r="P709" s="1"/>
      <c r="Q709" s="45"/>
    </row>
    <row r="710" spans="16:17" ht="13" x14ac:dyDescent="0.15">
      <c r="P710" s="1"/>
      <c r="Q710" s="45"/>
    </row>
    <row r="711" spans="16:17" ht="13" x14ac:dyDescent="0.15">
      <c r="P711" s="1"/>
      <c r="Q711" s="45"/>
    </row>
    <row r="712" spans="16:17" ht="13" x14ac:dyDescent="0.15">
      <c r="P712" s="1"/>
      <c r="Q712" s="45"/>
    </row>
    <row r="713" spans="16:17" ht="13" x14ac:dyDescent="0.15">
      <c r="P713" s="1"/>
      <c r="Q713" s="45"/>
    </row>
    <row r="714" spans="16:17" ht="13" x14ac:dyDescent="0.15">
      <c r="P714" s="1"/>
      <c r="Q714" s="45"/>
    </row>
    <row r="715" spans="16:17" ht="13" x14ac:dyDescent="0.15">
      <c r="P715" s="1"/>
      <c r="Q715" s="45"/>
    </row>
    <row r="716" spans="16:17" ht="13" x14ac:dyDescent="0.15">
      <c r="P716" s="1"/>
      <c r="Q716" s="45"/>
    </row>
    <row r="717" spans="16:17" ht="13" x14ac:dyDescent="0.15">
      <c r="P717" s="1"/>
      <c r="Q717" s="45"/>
    </row>
    <row r="718" spans="16:17" ht="13" x14ac:dyDescent="0.15">
      <c r="P718" s="1"/>
      <c r="Q718" s="45"/>
    </row>
    <row r="719" spans="16:17" ht="13" x14ac:dyDescent="0.15">
      <c r="P719" s="1"/>
      <c r="Q719" s="45"/>
    </row>
    <row r="720" spans="16:17" ht="13" x14ac:dyDescent="0.15">
      <c r="P720" s="1"/>
      <c r="Q720" s="45"/>
    </row>
    <row r="721" spans="16:17" ht="13" x14ac:dyDescent="0.15">
      <c r="P721" s="1"/>
      <c r="Q721" s="45"/>
    </row>
    <row r="722" spans="16:17" ht="13" x14ac:dyDescent="0.15">
      <c r="P722" s="1"/>
      <c r="Q722" s="45"/>
    </row>
    <row r="723" spans="16:17" ht="13" x14ac:dyDescent="0.15">
      <c r="P723" s="1"/>
      <c r="Q723" s="45"/>
    </row>
    <row r="724" spans="16:17" ht="13" x14ac:dyDescent="0.15">
      <c r="P724" s="1"/>
      <c r="Q724" s="45"/>
    </row>
    <row r="725" spans="16:17" ht="13" x14ac:dyDescent="0.15">
      <c r="P725" s="1"/>
      <c r="Q725" s="45"/>
    </row>
    <row r="726" spans="16:17" ht="13" x14ac:dyDescent="0.15">
      <c r="P726" s="1"/>
      <c r="Q726" s="45"/>
    </row>
    <row r="727" spans="16:17" ht="13" x14ac:dyDescent="0.15">
      <c r="P727" s="1"/>
      <c r="Q727" s="45"/>
    </row>
    <row r="728" spans="16:17" ht="13" x14ac:dyDescent="0.15">
      <c r="P728" s="1"/>
      <c r="Q728" s="45"/>
    </row>
    <row r="729" spans="16:17" ht="13" x14ac:dyDescent="0.15">
      <c r="P729" s="1"/>
      <c r="Q729" s="45"/>
    </row>
    <row r="730" spans="16:17" ht="13" x14ac:dyDescent="0.15">
      <c r="P730" s="1"/>
      <c r="Q730" s="45"/>
    </row>
    <row r="731" spans="16:17" ht="13" x14ac:dyDescent="0.15">
      <c r="P731" s="1"/>
      <c r="Q731" s="45"/>
    </row>
    <row r="732" spans="16:17" ht="13" x14ac:dyDescent="0.15">
      <c r="P732" s="1"/>
      <c r="Q732" s="45"/>
    </row>
    <row r="733" spans="16:17" ht="13" x14ac:dyDescent="0.15">
      <c r="P733" s="1"/>
      <c r="Q733" s="45"/>
    </row>
    <row r="734" spans="16:17" ht="13" x14ac:dyDescent="0.15">
      <c r="P734" s="1"/>
      <c r="Q734" s="45"/>
    </row>
    <row r="735" spans="16:17" ht="13" x14ac:dyDescent="0.15">
      <c r="P735" s="1"/>
      <c r="Q735" s="45"/>
    </row>
    <row r="736" spans="16:17" ht="13" x14ac:dyDescent="0.15">
      <c r="P736" s="1"/>
      <c r="Q736" s="45"/>
    </row>
    <row r="737" spans="16:17" ht="13" x14ac:dyDescent="0.15">
      <c r="P737" s="1"/>
      <c r="Q737" s="45"/>
    </row>
    <row r="738" spans="16:17" ht="13" x14ac:dyDescent="0.15">
      <c r="P738" s="1"/>
      <c r="Q738" s="45"/>
    </row>
    <row r="739" spans="16:17" ht="13" x14ac:dyDescent="0.15">
      <c r="P739" s="1"/>
      <c r="Q739" s="45"/>
    </row>
    <row r="740" spans="16:17" ht="13" x14ac:dyDescent="0.15">
      <c r="P740" s="1"/>
      <c r="Q740" s="45"/>
    </row>
    <row r="741" spans="16:17" ht="13" x14ac:dyDescent="0.15">
      <c r="P741" s="1"/>
      <c r="Q741" s="45"/>
    </row>
    <row r="742" spans="16:17" ht="13" x14ac:dyDescent="0.15">
      <c r="P742" s="1"/>
      <c r="Q742" s="45"/>
    </row>
    <row r="743" spans="16:17" ht="13" x14ac:dyDescent="0.15">
      <c r="P743" s="1"/>
      <c r="Q743" s="45"/>
    </row>
    <row r="744" spans="16:17" ht="13" x14ac:dyDescent="0.15">
      <c r="P744" s="1"/>
      <c r="Q744" s="45"/>
    </row>
    <row r="745" spans="16:17" ht="13" x14ac:dyDescent="0.15">
      <c r="P745" s="1"/>
      <c r="Q745" s="45"/>
    </row>
    <row r="746" spans="16:17" ht="13" x14ac:dyDescent="0.15">
      <c r="P746" s="1"/>
      <c r="Q746" s="45"/>
    </row>
    <row r="747" spans="16:17" ht="13" x14ac:dyDescent="0.15">
      <c r="P747" s="1"/>
      <c r="Q747" s="45"/>
    </row>
    <row r="748" spans="16:17" ht="13" x14ac:dyDescent="0.15">
      <c r="P748" s="1"/>
      <c r="Q748" s="45"/>
    </row>
    <row r="749" spans="16:17" ht="13" x14ac:dyDescent="0.15">
      <c r="P749" s="1"/>
      <c r="Q749" s="45"/>
    </row>
    <row r="750" spans="16:17" ht="13" x14ac:dyDescent="0.15">
      <c r="P750" s="1"/>
      <c r="Q750" s="45"/>
    </row>
    <row r="751" spans="16:17" ht="13" x14ac:dyDescent="0.15">
      <c r="P751" s="1"/>
      <c r="Q751" s="45"/>
    </row>
    <row r="752" spans="16:17" ht="13" x14ac:dyDescent="0.15">
      <c r="P752" s="1"/>
      <c r="Q752" s="45"/>
    </row>
    <row r="753" spans="16:17" ht="13" x14ac:dyDescent="0.15">
      <c r="P753" s="1"/>
      <c r="Q753" s="45"/>
    </row>
    <row r="754" spans="16:17" ht="13" x14ac:dyDescent="0.15">
      <c r="P754" s="1"/>
      <c r="Q754" s="45"/>
    </row>
    <row r="755" spans="16:17" ht="13" x14ac:dyDescent="0.15">
      <c r="P755" s="1"/>
      <c r="Q755" s="45"/>
    </row>
    <row r="756" spans="16:17" ht="13" x14ac:dyDescent="0.15">
      <c r="P756" s="1"/>
      <c r="Q756" s="45"/>
    </row>
    <row r="757" spans="16:17" ht="13" x14ac:dyDescent="0.15">
      <c r="P757" s="1"/>
      <c r="Q757" s="45"/>
    </row>
    <row r="758" spans="16:17" ht="13" x14ac:dyDescent="0.15">
      <c r="P758" s="1"/>
      <c r="Q758" s="45"/>
    </row>
    <row r="759" spans="16:17" ht="13" x14ac:dyDescent="0.15">
      <c r="P759" s="1"/>
      <c r="Q759" s="45"/>
    </row>
    <row r="760" spans="16:17" ht="13" x14ac:dyDescent="0.15">
      <c r="P760" s="1"/>
      <c r="Q760" s="45"/>
    </row>
    <row r="761" spans="16:17" ht="13" x14ac:dyDescent="0.15">
      <c r="P761" s="1"/>
      <c r="Q761" s="45"/>
    </row>
    <row r="762" spans="16:17" ht="13" x14ac:dyDescent="0.15">
      <c r="P762" s="1"/>
      <c r="Q762" s="45"/>
    </row>
    <row r="763" spans="16:17" ht="13" x14ac:dyDescent="0.15">
      <c r="P763" s="1"/>
      <c r="Q763" s="45"/>
    </row>
    <row r="764" spans="16:17" ht="13" x14ac:dyDescent="0.15">
      <c r="P764" s="1"/>
      <c r="Q764" s="45"/>
    </row>
    <row r="765" spans="16:17" ht="13" x14ac:dyDescent="0.15">
      <c r="P765" s="1"/>
      <c r="Q765" s="45"/>
    </row>
    <row r="766" spans="16:17" ht="13" x14ac:dyDescent="0.15">
      <c r="P766" s="1"/>
      <c r="Q766" s="45"/>
    </row>
    <row r="767" spans="16:17" ht="13" x14ac:dyDescent="0.15">
      <c r="P767" s="1"/>
      <c r="Q767" s="45"/>
    </row>
    <row r="768" spans="16:17" ht="13" x14ac:dyDescent="0.15">
      <c r="P768" s="1"/>
      <c r="Q768" s="45"/>
    </row>
    <row r="769" spans="16:17" ht="13" x14ac:dyDescent="0.15">
      <c r="P769" s="1"/>
      <c r="Q769" s="45"/>
    </row>
    <row r="770" spans="16:17" ht="13" x14ac:dyDescent="0.15">
      <c r="P770" s="1"/>
      <c r="Q770" s="45"/>
    </row>
    <row r="771" spans="16:17" ht="13" x14ac:dyDescent="0.15">
      <c r="P771" s="1"/>
      <c r="Q771" s="45"/>
    </row>
    <row r="772" spans="16:17" ht="13" x14ac:dyDescent="0.15">
      <c r="P772" s="1"/>
      <c r="Q772" s="45"/>
    </row>
    <row r="773" spans="16:17" ht="13" x14ac:dyDescent="0.15">
      <c r="P773" s="1"/>
      <c r="Q773" s="45"/>
    </row>
    <row r="774" spans="16:17" ht="13" x14ac:dyDescent="0.15">
      <c r="P774" s="1"/>
      <c r="Q774" s="45"/>
    </row>
    <row r="775" spans="16:17" ht="13" x14ac:dyDescent="0.15">
      <c r="P775" s="1"/>
      <c r="Q775" s="45"/>
    </row>
    <row r="776" spans="16:17" ht="13" x14ac:dyDescent="0.15">
      <c r="P776" s="1"/>
      <c r="Q776" s="45"/>
    </row>
    <row r="777" spans="16:17" ht="13" x14ac:dyDescent="0.15">
      <c r="P777" s="1"/>
      <c r="Q777" s="45"/>
    </row>
    <row r="778" spans="16:17" ht="13" x14ac:dyDescent="0.15">
      <c r="P778" s="1"/>
      <c r="Q778" s="45"/>
    </row>
    <row r="779" spans="16:17" ht="13" x14ac:dyDescent="0.15">
      <c r="P779" s="1"/>
      <c r="Q779" s="45"/>
    </row>
    <row r="780" spans="16:17" ht="13" x14ac:dyDescent="0.15">
      <c r="P780" s="1"/>
      <c r="Q780" s="45"/>
    </row>
    <row r="781" spans="16:17" ht="13" x14ac:dyDescent="0.15">
      <c r="P781" s="1"/>
      <c r="Q781" s="45"/>
    </row>
    <row r="782" spans="16:17" ht="13" x14ac:dyDescent="0.15">
      <c r="P782" s="1"/>
      <c r="Q782" s="45"/>
    </row>
    <row r="783" spans="16:17" ht="13" x14ac:dyDescent="0.15">
      <c r="P783" s="1"/>
      <c r="Q783" s="45"/>
    </row>
    <row r="784" spans="16:17" ht="13" x14ac:dyDescent="0.15">
      <c r="P784" s="1"/>
      <c r="Q784" s="45"/>
    </row>
    <row r="785" spans="16:17" ht="13" x14ac:dyDescent="0.15">
      <c r="P785" s="1"/>
      <c r="Q785" s="45"/>
    </row>
    <row r="786" spans="16:17" ht="13" x14ac:dyDescent="0.15">
      <c r="P786" s="1"/>
      <c r="Q786" s="45"/>
    </row>
    <row r="787" spans="16:17" ht="13" x14ac:dyDescent="0.15">
      <c r="P787" s="1"/>
      <c r="Q787" s="45"/>
    </row>
    <row r="788" spans="16:17" ht="13" x14ac:dyDescent="0.15">
      <c r="P788" s="1"/>
      <c r="Q788" s="45"/>
    </row>
    <row r="789" spans="16:17" ht="13" x14ac:dyDescent="0.15">
      <c r="P789" s="1"/>
      <c r="Q789" s="45"/>
    </row>
    <row r="790" spans="16:17" ht="13" x14ac:dyDescent="0.15">
      <c r="P790" s="1"/>
      <c r="Q790" s="45"/>
    </row>
    <row r="791" spans="16:17" ht="13" x14ac:dyDescent="0.15">
      <c r="P791" s="1"/>
      <c r="Q791" s="45"/>
    </row>
    <row r="792" spans="16:17" ht="13" x14ac:dyDescent="0.15">
      <c r="P792" s="1"/>
      <c r="Q792" s="45"/>
    </row>
    <row r="793" spans="16:17" ht="13" x14ac:dyDescent="0.15">
      <c r="P793" s="1"/>
      <c r="Q793" s="45"/>
    </row>
    <row r="794" spans="16:17" ht="13" x14ac:dyDescent="0.15">
      <c r="P794" s="1"/>
      <c r="Q794" s="45"/>
    </row>
    <row r="795" spans="16:17" ht="13" x14ac:dyDescent="0.15">
      <c r="P795" s="1"/>
      <c r="Q795" s="45"/>
    </row>
    <row r="796" spans="16:17" ht="13" x14ac:dyDescent="0.15">
      <c r="P796" s="1"/>
      <c r="Q796" s="45"/>
    </row>
    <row r="797" spans="16:17" ht="13" x14ac:dyDescent="0.15">
      <c r="P797" s="1"/>
      <c r="Q797" s="45"/>
    </row>
    <row r="798" spans="16:17" ht="13" x14ac:dyDescent="0.15">
      <c r="P798" s="1"/>
      <c r="Q798" s="45"/>
    </row>
    <row r="799" spans="16:17" ht="13" x14ac:dyDescent="0.15">
      <c r="P799" s="1"/>
      <c r="Q799" s="45"/>
    </row>
    <row r="800" spans="16:17" ht="13" x14ac:dyDescent="0.15">
      <c r="P800" s="1"/>
      <c r="Q800" s="45"/>
    </row>
    <row r="801" spans="16:17" ht="13" x14ac:dyDescent="0.15">
      <c r="P801" s="1"/>
      <c r="Q801" s="45"/>
    </row>
    <row r="802" spans="16:17" ht="13" x14ac:dyDescent="0.15">
      <c r="P802" s="1"/>
      <c r="Q802" s="45"/>
    </row>
    <row r="803" spans="16:17" ht="13" x14ac:dyDescent="0.15">
      <c r="P803" s="1"/>
      <c r="Q803" s="45"/>
    </row>
    <row r="804" spans="16:17" ht="13" x14ac:dyDescent="0.15">
      <c r="P804" s="1"/>
      <c r="Q804" s="45"/>
    </row>
    <row r="805" spans="16:17" ht="13" x14ac:dyDescent="0.15">
      <c r="P805" s="1"/>
      <c r="Q805" s="45"/>
    </row>
    <row r="806" spans="16:17" ht="13" x14ac:dyDescent="0.15">
      <c r="P806" s="1"/>
      <c r="Q806" s="45"/>
    </row>
    <row r="807" spans="16:17" ht="13" x14ac:dyDescent="0.15">
      <c r="P807" s="1"/>
      <c r="Q807" s="45"/>
    </row>
    <row r="808" spans="16:17" ht="13" x14ac:dyDescent="0.15">
      <c r="P808" s="1"/>
      <c r="Q808" s="45"/>
    </row>
    <row r="809" spans="16:17" ht="13" x14ac:dyDescent="0.15">
      <c r="P809" s="1"/>
      <c r="Q809" s="45"/>
    </row>
    <row r="810" spans="16:17" ht="13" x14ac:dyDescent="0.15">
      <c r="P810" s="1"/>
      <c r="Q810" s="45"/>
    </row>
    <row r="811" spans="16:17" ht="13" x14ac:dyDescent="0.15">
      <c r="P811" s="1"/>
      <c r="Q811" s="45"/>
    </row>
    <row r="812" spans="16:17" ht="13" x14ac:dyDescent="0.15">
      <c r="P812" s="1"/>
      <c r="Q812" s="45"/>
    </row>
    <row r="813" spans="16:17" ht="13" x14ac:dyDescent="0.15">
      <c r="P813" s="1"/>
      <c r="Q813" s="45"/>
    </row>
    <row r="814" spans="16:17" ht="13" x14ac:dyDescent="0.15">
      <c r="P814" s="1"/>
      <c r="Q814" s="45"/>
    </row>
    <row r="815" spans="16:17" ht="13" x14ac:dyDescent="0.15">
      <c r="P815" s="1"/>
      <c r="Q815" s="45"/>
    </row>
    <row r="816" spans="16:17" ht="13" x14ac:dyDescent="0.15">
      <c r="P816" s="1"/>
      <c r="Q816" s="45"/>
    </row>
    <row r="817" spans="16:17" ht="13" x14ac:dyDescent="0.15">
      <c r="P817" s="1"/>
      <c r="Q817" s="45"/>
    </row>
    <row r="818" spans="16:17" ht="13" x14ac:dyDescent="0.15">
      <c r="P818" s="1"/>
      <c r="Q818" s="45"/>
    </row>
    <row r="819" spans="16:17" ht="13" x14ac:dyDescent="0.15">
      <c r="P819" s="1"/>
      <c r="Q819" s="45"/>
    </row>
    <row r="820" spans="16:17" ht="13" x14ac:dyDescent="0.15">
      <c r="P820" s="1"/>
      <c r="Q820" s="45"/>
    </row>
    <row r="821" spans="16:17" ht="13" x14ac:dyDescent="0.15">
      <c r="P821" s="1"/>
      <c r="Q821" s="45"/>
    </row>
    <row r="822" spans="16:17" ht="13" x14ac:dyDescent="0.15">
      <c r="P822" s="1"/>
      <c r="Q822" s="45"/>
    </row>
    <row r="823" spans="16:17" ht="13" x14ac:dyDescent="0.15">
      <c r="P823" s="1"/>
      <c r="Q823" s="45"/>
    </row>
    <row r="824" spans="16:17" ht="13" x14ac:dyDescent="0.15">
      <c r="P824" s="1"/>
      <c r="Q824" s="45"/>
    </row>
    <row r="825" spans="16:17" ht="13" x14ac:dyDescent="0.15">
      <c r="P825" s="1"/>
      <c r="Q825" s="45"/>
    </row>
    <row r="826" spans="16:17" ht="13" x14ac:dyDescent="0.15">
      <c r="P826" s="1"/>
      <c r="Q826" s="45"/>
    </row>
    <row r="827" spans="16:17" ht="13" x14ac:dyDescent="0.15">
      <c r="P827" s="1"/>
      <c r="Q827" s="45"/>
    </row>
    <row r="828" spans="16:17" ht="13" x14ac:dyDescent="0.15">
      <c r="P828" s="1"/>
      <c r="Q828" s="45"/>
    </row>
    <row r="829" spans="16:17" ht="13" x14ac:dyDescent="0.15">
      <c r="P829" s="1"/>
      <c r="Q829" s="45"/>
    </row>
    <row r="830" spans="16:17" ht="13" x14ac:dyDescent="0.15">
      <c r="P830" s="1"/>
      <c r="Q830" s="45"/>
    </row>
    <row r="831" spans="16:17" ht="13" x14ac:dyDescent="0.15">
      <c r="P831" s="1"/>
      <c r="Q831" s="45"/>
    </row>
    <row r="832" spans="16:17" ht="13" x14ac:dyDescent="0.15">
      <c r="P832" s="1"/>
      <c r="Q832" s="45"/>
    </row>
    <row r="833" spans="16:17" ht="13" x14ac:dyDescent="0.15">
      <c r="P833" s="1"/>
      <c r="Q833" s="45"/>
    </row>
    <row r="834" spans="16:17" ht="13" x14ac:dyDescent="0.15">
      <c r="P834" s="1"/>
      <c r="Q834" s="45"/>
    </row>
    <row r="835" spans="16:17" ht="13" x14ac:dyDescent="0.15">
      <c r="P835" s="1"/>
      <c r="Q835" s="45"/>
    </row>
    <row r="836" spans="16:17" ht="13" x14ac:dyDescent="0.15">
      <c r="P836" s="1"/>
      <c r="Q836" s="45"/>
    </row>
    <row r="837" spans="16:17" ht="13" x14ac:dyDescent="0.15">
      <c r="P837" s="1"/>
      <c r="Q837" s="45"/>
    </row>
    <row r="838" spans="16:17" ht="13" x14ac:dyDescent="0.15">
      <c r="P838" s="1"/>
      <c r="Q838" s="45"/>
    </row>
    <row r="839" spans="16:17" ht="13" x14ac:dyDescent="0.15">
      <c r="P839" s="1"/>
      <c r="Q839" s="45"/>
    </row>
    <row r="840" spans="16:17" ht="13" x14ac:dyDescent="0.15">
      <c r="P840" s="1"/>
      <c r="Q840" s="45"/>
    </row>
    <row r="841" spans="16:17" ht="13" x14ac:dyDescent="0.15">
      <c r="P841" s="1"/>
      <c r="Q841" s="45"/>
    </row>
    <row r="842" spans="16:17" ht="13" x14ac:dyDescent="0.15">
      <c r="P842" s="1"/>
      <c r="Q842" s="45"/>
    </row>
    <row r="843" spans="16:17" ht="13" x14ac:dyDescent="0.15">
      <c r="P843" s="1"/>
      <c r="Q843" s="45"/>
    </row>
    <row r="844" spans="16:17" ht="13" x14ac:dyDescent="0.15">
      <c r="P844" s="1"/>
      <c r="Q844" s="45"/>
    </row>
    <row r="845" spans="16:17" ht="13" x14ac:dyDescent="0.15">
      <c r="P845" s="1"/>
      <c r="Q845" s="45"/>
    </row>
    <row r="846" spans="16:17" ht="13" x14ac:dyDescent="0.15">
      <c r="P846" s="1"/>
      <c r="Q846" s="45"/>
    </row>
    <row r="847" spans="16:17" ht="13" x14ac:dyDescent="0.15">
      <c r="P847" s="1"/>
      <c r="Q847" s="45"/>
    </row>
    <row r="848" spans="16:17" ht="13" x14ac:dyDescent="0.15">
      <c r="P848" s="1"/>
      <c r="Q848" s="45"/>
    </row>
    <row r="849" spans="16:17" ht="13" x14ac:dyDescent="0.15">
      <c r="P849" s="1"/>
      <c r="Q849" s="45"/>
    </row>
    <row r="850" spans="16:17" ht="13" x14ac:dyDescent="0.15">
      <c r="P850" s="1"/>
      <c r="Q850" s="45"/>
    </row>
    <row r="851" spans="16:17" ht="13" x14ac:dyDescent="0.15">
      <c r="P851" s="1"/>
      <c r="Q851" s="45"/>
    </row>
    <row r="852" spans="16:17" ht="13" x14ac:dyDescent="0.15">
      <c r="P852" s="1"/>
      <c r="Q852" s="45"/>
    </row>
    <row r="853" spans="16:17" ht="13" x14ac:dyDescent="0.15">
      <c r="P853" s="1"/>
      <c r="Q853" s="45"/>
    </row>
    <row r="854" spans="16:17" ht="13" x14ac:dyDescent="0.15">
      <c r="P854" s="1"/>
      <c r="Q854" s="45"/>
    </row>
    <row r="855" spans="16:17" ht="13" x14ac:dyDescent="0.15">
      <c r="P855" s="1"/>
      <c r="Q855" s="45"/>
    </row>
    <row r="856" spans="16:17" ht="13" x14ac:dyDescent="0.15">
      <c r="P856" s="1"/>
      <c r="Q856" s="45"/>
    </row>
    <row r="857" spans="16:17" ht="13" x14ac:dyDescent="0.15">
      <c r="P857" s="1"/>
      <c r="Q857" s="45"/>
    </row>
    <row r="858" spans="16:17" ht="13" x14ac:dyDescent="0.15">
      <c r="P858" s="1"/>
      <c r="Q858" s="45"/>
    </row>
    <row r="859" spans="16:17" ht="13" x14ac:dyDescent="0.15">
      <c r="P859" s="1"/>
      <c r="Q859" s="45"/>
    </row>
    <row r="860" spans="16:17" ht="13" x14ac:dyDescent="0.15">
      <c r="P860" s="1"/>
      <c r="Q860" s="45"/>
    </row>
    <row r="861" spans="16:17" ht="13" x14ac:dyDescent="0.15">
      <c r="P861" s="1"/>
      <c r="Q861" s="45"/>
    </row>
    <row r="862" spans="16:17" ht="13" x14ac:dyDescent="0.15">
      <c r="P862" s="1"/>
      <c r="Q862" s="45"/>
    </row>
    <row r="863" spans="16:17" ht="13" x14ac:dyDescent="0.15">
      <c r="P863" s="1"/>
      <c r="Q863" s="45"/>
    </row>
    <row r="864" spans="16:17" ht="13" x14ac:dyDescent="0.15">
      <c r="P864" s="1"/>
      <c r="Q864" s="45"/>
    </row>
    <row r="865" spans="16:17" ht="13" x14ac:dyDescent="0.15">
      <c r="P865" s="1"/>
      <c r="Q865" s="45"/>
    </row>
    <row r="866" spans="16:17" ht="13" x14ac:dyDescent="0.15">
      <c r="P866" s="1"/>
      <c r="Q866" s="45"/>
    </row>
    <row r="867" spans="16:17" ht="13" x14ac:dyDescent="0.15">
      <c r="P867" s="1"/>
      <c r="Q867" s="45"/>
    </row>
    <row r="868" spans="16:17" ht="13" x14ac:dyDescent="0.15">
      <c r="P868" s="1"/>
      <c r="Q868" s="45"/>
    </row>
    <row r="869" spans="16:17" ht="13" x14ac:dyDescent="0.15">
      <c r="P869" s="1"/>
      <c r="Q869" s="45"/>
    </row>
    <row r="870" spans="16:17" ht="13" x14ac:dyDescent="0.15">
      <c r="P870" s="1"/>
      <c r="Q870" s="45"/>
    </row>
    <row r="871" spans="16:17" ht="13" x14ac:dyDescent="0.15">
      <c r="P871" s="1"/>
      <c r="Q871" s="45"/>
    </row>
    <row r="872" spans="16:17" ht="13" x14ac:dyDescent="0.15">
      <c r="P872" s="1"/>
      <c r="Q872" s="45"/>
    </row>
    <row r="873" spans="16:17" ht="13" x14ac:dyDescent="0.15">
      <c r="P873" s="1"/>
      <c r="Q873" s="45"/>
    </row>
    <row r="874" spans="16:17" ht="13" x14ac:dyDescent="0.15">
      <c r="P874" s="1"/>
      <c r="Q874" s="45"/>
    </row>
    <row r="875" spans="16:17" ht="13" x14ac:dyDescent="0.15">
      <c r="P875" s="1"/>
      <c r="Q875" s="45"/>
    </row>
    <row r="876" spans="16:17" ht="13" x14ac:dyDescent="0.15">
      <c r="P876" s="1"/>
      <c r="Q876" s="45"/>
    </row>
    <row r="877" spans="16:17" ht="13" x14ac:dyDescent="0.15">
      <c r="P877" s="1"/>
      <c r="Q877" s="45"/>
    </row>
    <row r="878" spans="16:17" ht="13" x14ac:dyDescent="0.15">
      <c r="P878" s="1"/>
      <c r="Q878" s="45"/>
    </row>
    <row r="879" spans="16:17" ht="13" x14ac:dyDescent="0.15">
      <c r="P879" s="1"/>
      <c r="Q879" s="45"/>
    </row>
    <row r="880" spans="16:17" ht="13" x14ac:dyDescent="0.15">
      <c r="P880" s="1"/>
      <c r="Q880" s="45"/>
    </row>
    <row r="881" spans="16:17" ht="13" x14ac:dyDescent="0.15">
      <c r="P881" s="1"/>
      <c r="Q881" s="45"/>
    </row>
    <row r="882" spans="16:17" ht="13" x14ac:dyDescent="0.15">
      <c r="P882" s="1"/>
      <c r="Q882" s="45"/>
    </row>
    <row r="883" spans="16:17" ht="13" x14ac:dyDescent="0.15">
      <c r="P883" s="1"/>
      <c r="Q883" s="45"/>
    </row>
    <row r="884" spans="16:17" ht="13" x14ac:dyDescent="0.15">
      <c r="P884" s="1"/>
      <c r="Q884" s="45"/>
    </row>
    <row r="885" spans="16:17" ht="13" x14ac:dyDescent="0.15">
      <c r="P885" s="1"/>
      <c r="Q885" s="45"/>
    </row>
    <row r="886" spans="16:17" ht="13" x14ac:dyDescent="0.15">
      <c r="P886" s="1"/>
      <c r="Q886" s="45"/>
    </row>
    <row r="887" spans="16:17" ht="13" x14ac:dyDescent="0.15">
      <c r="P887" s="1"/>
      <c r="Q887" s="45"/>
    </row>
    <row r="888" spans="16:17" ht="13" x14ac:dyDescent="0.15">
      <c r="P888" s="1"/>
      <c r="Q888" s="45"/>
    </row>
    <row r="889" spans="16:17" ht="13" x14ac:dyDescent="0.15">
      <c r="P889" s="1"/>
      <c r="Q889" s="45"/>
    </row>
    <row r="890" spans="16:17" ht="13" x14ac:dyDescent="0.15">
      <c r="P890" s="1"/>
      <c r="Q890" s="45"/>
    </row>
    <row r="891" spans="16:17" ht="13" x14ac:dyDescent="0.15">
      <c r="P891" s="1"/>
      <c r="Q891" s="45"/>
    </row>
    <row r="892" spans="16:17" ht="13" x14ac:dyDescent="0.15">
      <c r="P892" s="1"/>
      <c r="Q892" s="45"/>
    </row>
    <row r="893" spans="16:17" ht="13" x14ac:dyDescent="0.15">
      <c r="P893" s="1"/>
      <c r="Q893" s="45"/>
    </row>
    <row r="894" spans="16:17" ht="13" x14ac:dyDescent="0.15">
      <c r="P894" s="1"/>
      <c r="Q894" s="45"/>
    </row>
    <row r="895" spans="16:17" ht="13" x14ac:dyDescent="0.15">
      <c r="P895" s="1"/>
      <c r="Q895" s="45"/>
    </row>
    <row r="896" spans="16:17" ht="13" x14ac:dyDescent="0.15">
      <c r="P896" s="1"/>
      <c r="Q896" s="45"/>
    </row>
    <row r="897" spans="16:17" ht="13" x14ac:dyDescent="0.15">
      <c r="P897" s="1"/>
      <c r="Q897" s="45"/>
    </row>
    <row r="898" spans="16:17" ht="13" x14ac:dyDescent="0.15">
      <c r="P898" s="1"/>
      <c r="Q898" s="45"/>
    </row>
    <row r="899" spans="16:17" ht="13" x14ac:dyDescent="0.15">
      <c r="P899" s="1"/>
      <c r="Q899" s="45"/>
    </row>
    <row r="900" spans="16:17" ht="13" x14ac:dyDescent="0.15">
      <c r="P900" s="1"/>
      <c r="Q900" s="45"/>
    </row>
    <row r="901" spans="16:17" ht="13" x14ac:dyDescent="0.15">
      <c r="P901" s="1"/>
      <c r="Q901" s="45"/>
    </row>
    <row r="902" spans="16:17" ht="13" x14ac:dyDescent="0.15">
      <c r="P902" s="1"/>
      <c r="Q902" s="45"/>
    </row>
    <row r="903" spans="16:17" ht="13" x14ac:dyDescent="0.15">
      <c r="P903" s="1"/>
      <c r="Q903" s="45"/>
    </row>
    <row r="904" spans="16:17" ht="13" x14ac:dyDescent="0.15">
      <c r="P904" s="1"/>
      <c r="Q904" s="45"/>
    </row>
    <row r="905" spans="16:17" ht="13" x14ac:dyDescent="0.15">
      <c r="P905" s="1"/>
      <c r="Q905" s="45"/>
    </row>
    <row r="906" spans="16:17" ht="13" x14ac:dyDescent="0.15">
      <c r="P906" s="1"/>
      <c r="Q906" s="45"/>
    </row>
    <row r="907" spans="16:17" ht="13" x14ac:dyDescent="0.15">
      <c r="P907" s="1"/>
      <c r="Q907" s="45"/>
    </row>
    <row r="908" spans="16:17" ht="13" x14ac:dyDescent="0.15">
      <c r="P908" s="1"/>
      <c r="Q908" s="45"/>
    </row>
    <row r="909" spans="16:17" ht="13" x14ac:dyDescent="0.15">
      <c r="P909" s="1"/>
      <c r="Q909" s="45"/>
    </row>
    <row r="910" spans="16:17" ht="13" x14ac:dyDescent="0.15">
      <c r="P910" s="1"/>
      <c r="Q910" s="45"/>
    </row>
    <row r="911" spans="16:17" ht="13" x14ac:dyDescent="0.15">
      <c r="P911" s="1"/>
      <c r="Q911" s="45"/>
    </row>
    <row r="912" spans="16:17" ht="13" x14ac:dyDescent="0.15">
      <c r="P912" s="1"/>
      <c r="Q912" s="45"/>
    </row>
    <row r="913" spans="16:17" ht="13" x14ac:dyDescent="0.15">
      <c r="P913" s="1"/>
      <c r="Q913" s="45"/>
    </row>
    <row r="914" spans="16:17" ht="13" x14ac:dyDescent="0.15">
      <c r="P914" s="1"/>
      <c r="Q914" s="45"/>
    </row>
    <row r="915" spans="16:17" ht="13" x14ac:dyDescent="0.15">
      <c r="P915" s="1"/>
      <c r="Q915" s="45"/>
    </row>
    <row r="916" spans="16:17" ht="13" x14ac:dyDescent="0.15">
      <c r="P916" s="1"/>
      <c r="Q916" s="45"/>
    </row>
    <row r="917" spans="16:17" ht="13" x14ac:dyDescent="0.15">
      <c r="P917" s="1"/>
      <c r="Q917" s="45"/>
    </row>
    <row r="918" spans="16:17" ht="13" x14ac:dyDescent="0.15">
      <c r="P918" s="1"/>
      <c r="Q918" s="45"/>
    </row>
    <row r="919" spans="16:17" ht="13" x14ac:dyDescent="0.15">
      <c r="P919" s="1"/>
      <c r="Q919" s="45"/>
    </row>
    <row r="920" spans="16:17" ht="13" x14ac:dyDescent="0.15">
      <c r="P920" s="1"/>
      <c r="Q920" s="45"/>
    </row>
    <row r="921" spans="16:17" ht="13" x14ac:dyDescent="0.15">
      <c r="P921" s="1"/>
      <c r="Q921" s="45"/>
    </row>
    <row r="922" spans="16:17" ht="13" x14ac:dyDescent="0.15">
      <c r="P922" s="1"/>
      <c r="Q922" s="45"/>
    </row>
    <row r="923" spans="16:17" ht="13" x14ac:dyDescent="0.15">
      <c r="P923" s="1"/>
      <c r="Q923" s="45"/>
    </row>
    <row r="924" spans="16:17" ht="13" x14ac:dyDescent="0.15">
      <c r="P924" s="1"/>
      <c r="Q924" s="45"/>
    </row>
    <row r="925" spans="16:17" ht="13" x14ac:dyDescent="0.15">
      <c r="P925" s="1"/>
      <c r="Q925" s="45"/>
    </row>
    <row r="926" spans="16:17" ht="13" x14ac:dyDescent="0.15">
      <c r="P926" s="1"/>
      <c r="Q926" s="45"/>
    </row>
    <row r="927" spans="16:17" ht="13" x14ac:dyDescent="0.15">
      <c r="P927" s="1"/>
      <c r="Q927" s="45"/>
    </row>
    <row r="928" spans="16:17" ht="13" x14ac:dyDescent="0.15">
      <c r="P928" s="1"/>
      <c r="Q928" s="45"/>
    </row>
    <row r="929" spans="16:17" ht="13" x14ac:dyDescent="0.15">
      <c r="P929" s="1"/>
      <c r="Q929" s="45"/>
    </row>
    <row r="930" spans="16:17" ht="13" x14ac:dyDescent="0.15">
      <c r="P930" s="1"/>
      <c r="Q930" s="45"/>
    </row>
    <row r="931" spans="16:17" ht="13" x14ac:dyDescent="0.15">
      <c r="P931" s="1"/>
      <c r="Q931" s="45"/>
    </row>
    <row r="932" spans="16:17" ht="13" x14ac:dyDescent="0.15">
      <c r="P932" s="1"/>
      <c r="Q932" s="45"/>
    </row>
    <row r="933" spans="16:17" ht="13" x14ac:dyDescent="0.15">
      <c r="P933" s="1"/>
      <c r="Q933" s="45"/>
    </row>
    <row r="934" spans="16:17" ht="13" x14ac:dyDescent="0.15">
      <c r="P934" s="1"/>
      <c r="Q934" s="45"/>
    </row>
    <row r="935" spans="16:17" ht="13" x14ac:dyDescent="0.15">
      <c r="P935" s="1"/>
      <c r="Q935" s="45"/>
    </row>
    <row r="936" spans="16:17" ht="13" x14ac:dyDescent="0.15">
      <c r="P936" s="1"/>
      <c r="Q936" s="45"/>
    </row>
    <row r="937" spans="16:17" ht="13" x14ac:dyDescent="0.15">
      <c r="P937" s="1"/>
      <c r="Q937" s="45"/>
    </row>
    <row r="938" spans="16:17" ht="13" x14ac:dyDescent="0.15">
      <c r="P938" s="1"/>
      <c r="Q938" s="45"/>
    </row>
    <row r="939" spans="16:17" ht="13" x14ac:dyDescent="0.15">
      <c r="P939" s="1"/>
      <c r="Q939" s="45"/>
    </row>
    <row r="940" spans="16:17" ht="13" x14ac:dyDescent="0.15">
      <c r="P940" s="1"/>
      <c r="Q940" s="45"/>
    </row>
    <row r="941" spans="16:17" ht="13" x14ac:dyDescent="0.15">
      <c r="P941" s="1"/>
      <c r="Q941" s="45"/>
    </row>
    <row r="942" spans="16:17" ht="13" x14ac:dyDescent="0.15">
      <c r="P942" s="1"/>
      <c r="Q942" s="45"/>
    </row>
    <row r="943" spans="16:17" ht="13" x14ac:dyDescent="0.15">
      <c r="P943" s="1"/>
      <c r="Q943" s="45"/>
    </row>
    <row r="944" spans="16:17" ht="13" x14ac:dyDescent="0.15">
      <c r="P944" s="1"/>
      <c r="Q944" s="45"/>
    </row>
    <row r="945" spans="16:17" ht="13" x14ac:dyDescent="0.15">
      <c r="P945" s="1"/>
      <c r="Q945" s="45"/>
    </row>
    <row r="946" spans="16:17" ht="13" x14ac:dyDescent="0.15">
      <c r="P946" s="1"/>
      <c r="Q946" s="45"/>
    </row>
    <row r="947" spans="16:17" ht="13" x14ac:dyDescent="0.15">
      <c r="P947" s="1"/>
      <c r="Q947" s="45"/>
    </row>
    <row r="948" spans="16:17" ht="13" x14ac:dyDescent="0.15">
      <c r="P948" s="1"/>
      <c r="Q948" s="45"/>
    </row>
    <row r="949" spans="16:17" ht="13" x14ac:dyDescent="0.15">
      <c r="P949" s="1"/>
      <c r="Q949" s="45"/>
    </row>
    <row r="950" spans="16:17" ht="13" x14ac:dyDescent="0.15">
      <c r="P950" s="1"/>
      <c r="Q950" s="45"/>
    </row>
    <row r="951" spans="16:17" ht="13" x14ac:dyDescent="0.15">
      <c r="P951" s="1"/>
      <c r="Q951" s="45"/>
    </row>
    <row r="952" spans="16:17" ht="13" x14ac:dyDescent="0.15">
      <c r="P952" s="1"/>
      <c r="Q952" s="45"/>
    </row>
    <row r="953" spans="16:17" ht="13" x14ac:dyDescent="0.15">
      <c r="P953" s="1"/>
      <c r="Q953" s="45"/>
    </row>
    <row r="954" spans="16:17" ht="13" x14ac:dyDescent="0.15">
      <c r="P954" s="1"/>
      <c r="Q954" s="45"/>
    </row>
    <row r="955" spans="16:17" ht="13" x14ac:dyDescent="0.15">
      <c r="P955" s="1"/>
      <c r="Q955" s="45"/>
    </row>
    <row r="956" spans="16:17" ht="13" x14ac:dyDescent="0.15">
      <c r="P956" s="1"/>
      <c r="Q956" s="45"/>
    </row>
    <row r="957" spans="16:17" ht="13" x14ac:dyDescent="0.15">
      <c r="P957" s="1"/>
      <c r="Q957" s="45"/>
    </row>
    <row r="958" spans="16:17" ht="13" x14ac:dyDescent="0.15">
      <c r="P958" s="1"/>
      <c r="Q958" s="45"/>
    </row>
    <row r="959" spans="16:17" ht="13" x14ac:dyDescent="0.15">
      <c r="P959" s="1"/>
      <c r="Q959" s="45"/>
    </row>
    <row r="960" spans="16:17" ht="13" x14ac:dyDescent="0.15">
      <c r="P960" s="1"/>
      <c r="Q960" s="45"/>
    </row>
    <row r="961" spans="16:17" ht="13" x14ac:dyDescent="0.15">
      <c r="P961" s="1"/>
      <c r="Q961" s="45"/>
    </row>
    <row r="962" spans="16:17" ht="13" x14ac:dyDescent="0.15">
      <c r="P962" s="1"/>
      <c r="Q962" s="45"/>
    </row>
    <row r="963" spans="16:17" ht="13" x14ac:dyDescent="0.15">
      <c r="P963" s="1"/>
      <c r="Q963" s="45"/>
    </row>
    <row r="964" spans="16:17" ht="13" x14ac:dyDescent="0.15">
      <c r="P964" s="1"/>
      <c r="Q964" s="45"/>
    </row>
    <row r="965" spans="16:17" ht="13" x14ac:dyDescent="0.15">
      <c r="P965" s="1"/>
      <c r="Q965" s="45"/>
    </row>
    <row r="966" spans="16:17" ht="13" x14ac:dyDescent="0.15">
      <c r="P966" s="1"/>
      <c r="Q966" s="45"/>
    </row>
    <row r="967" spans="16:17" ht="13" x14ac:dyDescent="0.15">
      <c r="P967" s="1"/>
      <c r="Q967" s="45"/>
    </row>
    <row r="968" spans="16:17" ht="13" x14ac:dyDescent="0.15">
      <c r="P968" s="1"/>
      <c r="Q968" s="45"/>
    </row>
    <row r="969" spans="16:17" ht="13" x14ac:dyDescent="0.15">
      <c r="P969" s="1"/>
      <c r="Q969" s="45"/>
    </row>
    <row r="970" spans="16:17" ht="13" x14ac:dyDescent="0.15">
      <c r="P970" s="1"/>
      <c r="Q970" s="45"/>
    </row>
    <row r="971" spans="16:17" ht="13" x14ac:dyDescent="0.15">
      <c r="P971" s="1"/>
      <c r="Q971" s="45"/>
    </row>
    <row r="972" spans="16:17" ht="13" x14ac:dyDescent="0.15">
      <c r="P972" s="1"/>
      <c r="Q972" s="45"/>
    </row>
    <row r="973" spans="16:17" ht="13" x14ac:dyDescent="0.15">
      <c r="P973" s="1"/>
      <c r="Q973" s="45"/>
    </row>
    <row r="974" spans="16:17" ht="13" x14ac:dyDescent="0.15">
      <c r="P974" s="1"/>
      <c r="Q974" s="45"/>
    </row>
    <row r="975" spans="16:17" ht="13" x14ac:dyDescent="0.15">
      <c r="P975" s="1"/>
      <c r="Q975" s="45"/>
    </row>
    <row r="976" spans="16:17" ht="13" x14ac:dyDescent="0.15">
      <c r="P976" s="1"/>
      <c r="Q976" s="45"/>
    </row>
    <row r="977" spans="16:17" ht="13" x14ac:dyDescent="0.15">
      <c r="P977" s="1"/>
      <c r="Q977" s="45"/>
    </row>
    <row r="978" spans="16:17" ht="13" x14ac:dyDescent="0.15">
      <c r="P978" s="1"/>
      <c r="Q978" s="45"/>
    </row>
    <row r="979" spans="16:17" ht="13" x14ac:dyDescent="0.15">
      <c r="P979" s="1"/>
      <c r="Q979" s="45"/>
    </row>
    <row r="980" spans="16:17" ht="13" x14ac:dyDescent="0.15">
      <c r="P980" s="1"/>
      <c r="Q980" s="45"/>
    </row>
    <row r="981" spans="16:17" ht="13" x14ac:dyDescent="0.15">
      <c r="P981" s="1"/>
      <c r="Q981" s="45"/>
    </row>
    <row r="982" spans="16:17" ht="13" x14ac:dyDescent="0.15">
      <c r="P982" s="1"/>
      <c r="Q982" s="45"/>
    </row>
    <row r="983" spans="16:17" ht="13" x14ac:dyDescent="0.15">
      <c r="P983" s="1"/>
      <c r="Q983" s="45"/>
    </row>
    <row r="984" spans="16:17" ht="13" x14ac:dyDescent="0.15">
      <c r="P984" s="1"/>
      <c r="Q984" s="45"/>
    </row>
    <row r="985" spans="16:17" ht="13" x14ac:dyDescent="0.15">
      <c r="P985" s="1"/>
      <c r="Q985" s="45"/>
    </row>
    <row r="986" spans="16:17" ht="13" x14ac:dyDescent="0.15">
      <c r="P986" s="1"/>
      <c r="Q986" s="45"/>
    </row>
    <row r="987" spans="16:17" ht="13" x14ac:dyDescent="0.15">
      <c r="P987" s="1"/>
      <c r="Q987" s="45"/>
    </row>
    <row r="988" spans="16:17" ht="13" x14ac:dyDescent="0.15">
      <c r="P988" s="1"/>
      <c r="Q988" s="45"/>
    </row>
    <row r="989" spans="16:17" ht="13" x14ac:dyDescent="0.15">
      <c r="P989" s="1"/>
      <c r="Q989" s="45"/>
    </row>
    <row r="990" spans="16:17" ht="13" x14ac:dyDescent="0.15">
      <c r="P990" s="1"/>
      <c r="Q990" s="45"/>
    </row>
    <row r="991" spans="16:17" ht="13" x14ac:dyDescent="0.15">
      <c r="P991" s="1"/>
      <c r="Q991" s="45"/>
    </row>
    <row r="992" spans="16:17" ht="13" x14ac:dyDescent="0.15">
      <c r="P992" s="1"/>
      <c r="Q992" s="45"/>
    </row>
    <row r="993" spans="16:17" ht="13" x14ac:dyDescent="0.15">
      <c r="P993" s="1"/>
      <c r="Q993" s="45"/>
    </row>
    <row r="994" spans="16:17" ht="13" x14ac:dyDescent="0.15">
      <c r="P994" s="1"/>
      <c r="Q994" s="45"/>
    </row>
    <row r="995" spans="16:17" ht="13" x14ac:dyDescent="0.15">
      <c r="P995" s="1"/>
      <c r="Q995" s="45"/>
    </row>
    <row r="996" spans="16:17" ht="13" x14ac:dyDescent="0.15">
      <c r="P996" s="1"/>
      <c r="Q996" s="45"/>
    </row>
    <row r="997" spans="16:17" ht="13" x14ac:dyDescent="0.15">
      <c r="P997" s="1"/>
      <c r="Q997" s="45"/>
    </row>
    <row r="998" spans="16:17" ht="13" x14ac:dyDescent="0.15">
      <c r="P998" s="1"/>
      <c r="Q998" s="45"/>
    </row>
    <row r="999" spans="16:17" ht="13" x14ac:dyDescent="0.15">
      <c r="P999" s="1"/>
      <c r="Q999" s="45"/>
    </row>
  </sheetData>
  <conditionalFormatting sqref="A2:AE2">
    <cfRule type="notContainsBlanks" dxfId="5" priority="1">
      <formula>LEN(TRIM(A2))&gt;0</formula>
    </cfRule>
  </conditionalFormatting>
  <conditionalFormatting sqref="A8:AE8">
    <cfRule type="colorScale" priority="3">
      <colorScale>
        <cfvo type="min"/>
        <cfvo type="max"/>
        <color rgb="FFFFFFFF"/>
        <color rgb="FF57BB8A"/>
      </colorScale>
    </cfRule>
  </conditionalFormatting>
  <conditionalFormatting sqref="D8:X8">
    <cfRule type="notContainsBlanks" dxfId="4" priority="2">
      <formula>LEN(TRIM(D8))&gt;0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Z24"/>
  <sheetViews>
    <sheetView workbookViewId="0">
      <pane xSplit="2" topLeftCell="C1" activePane="topRight" state="frozen"/>
      <selection pane="topRight" activeCell="D2" sqref="D2"/>
    </sheetView>
  </sheetViews>
  <sheetFormatPr baseColWidth="10" defaultColWidth="12.6640625" defaultRowHeight="15.75" customHeight="1" x14ac:dyDescent="0.15"/>
  <cols>
    <col min="1" max="1" width="5.5" customWidth="1"/>
    <col min="2" max="2" width="24" customWidth="1"/>
    <col min="3" max="3" width="12.6640625" hidden="1"/>
    <col min="4" max="15" width="11.6640625" customWidth="1"/>
    <col min="16" max="16" width="7.5" customWidth="1"/>
    <col min="17" max="17" width="11.6640625" customWidth="1"/>
    <col min="18" max="18" width="7.5" customWidth="1"/>
    <col min="19" max="19" width="11.6640625" customWidth="1"/>
    <col min="20" max="20" width="7.5" customWidth="1"/>
    <col min="21" max="21" width="11.6640625" customWidth="1"/>
    <col min="22" max="22" width="7.5" customWidth="1"/>
    <col min="23" max="23" width="11.6640625" customWidth="1"/>
  </cols>
  <sheetData>
    <row r="2" spans="1:26" ht="15.75" customHeight="1" x14ac:dyDescent="0.15">
      <c r="A2" s="2" t="s">
        <v>0</v>
      </c>
      <c r="B2" s="2" t="s">
        <v>1</v>
      </c>
      <c r="C2" s="2" t="s">
        <v>2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17</v>
      </c>
      <c r="M2" s="2" t="s">
        <v>19</v>
      </c>
      <c r="N2" s="2" t="s">
        <v>20</v>
      </c>
      <c r="O2" s="2" t="s">
        <v>21</v>
      </c>
      <c r="P2" s="4" t="s">
        <v>16</v>
      </c>
      <c r="Q2" s="2" t="s">
        <v>17</v>
      </c>
      <c r="R2" s="4" t="s">
        <v>16</v>
      </c>
      <c r="S2" s="2" t="s">
        <v>19</v>
      </c>
      <c r="T2" s="4" t="s">
        <v>16</v>
      </c>
      <c r="U2" s="2" t="s">
        <v>20</v>
      </c>
      <c r="V2" s="4" t="s">
        <v>16</v>
      </c>
      <c r="W2" s="2" t="s">
        <v>21</v>
      </c>
    </row>
    <row r="3" spans="1:26" x14ac:dyDescent="0.2">
      <c r="A3" s="6">
        <v>1</v>
      </c>
      <c r="B3" s="7" t="s">
        <v>22</v>
      </c>
      <c r="C3" s="8">
        <v>5</v>
      </c>
      <c r="D3" s="11">
        <v>811</v>
      </c>
      <c r="E3" s="11">
        <v>1510</v>
      </c>
      <c r="F3" s="11">
        <v>1782</v>
      </c>
      <c r="G3" s="11">
        <v>2227</v>
      </c>
      <c r="H3" s="11">
        <v>6837</v>
      </c>
      <c r="I3" s="11">
        <v>9279</v>
      </c>
      <c r="J3" s="11">
        <v>7114</v>
      </c>
      <c r="K3" s="11">
        <v>4452</v>
      </c>
      <c r="L3" s="11">
        <v>1452</v>
      </c>
      <c r="M3" s="11">
        <v>1116</v>
      </c>
      <c r="N3" s="11">
        <v>1824</v>
      </c>
      <c r="O3" s="11">
        <f t="shared" ref="O3:O6" si="0">V3+W3</f>
        <v>0</v>
      </c>
      <c r="P3" s="4">
        <v>1452</v>
      </c>
      <c r="Q3" s="11">
        <v>2416</v>
      </c>
      <c r="R3" s="4">
        <v>1116</v>
      </c>
      <c r="S3" s="4">
        <v>3163</v>
      </c>
      <c r="T3" s="4">
        <v>1824</v>
      </c>
      <c r="U3" s="4">
        <v>4296</v>
      </c>
    </row>
    <row r="4" spans="1:26" x14ac:dyDescent="0.2">
      <c r="A4" s="6">
        <v>2</v>
      </c>
      <c r="B4" s="7" t="s">
        <v>23</v>
      </c>
      <c r="C4" s="8">
        <v>2</v>
      </c>
      <c r="D4" s="11">
        <v>590</v>
      </c>
      <c r="E4" s="11">
        <v>612</v>
      </c>
      <c r="F4" s="11">
        <v>493</v>
      </c>
      <c r="G4" s="11">
        <v>712</v>
      </c>
      <c r="H4" s="11">
        <v>2405</v>
      </c>
      <c r="I4" s="11">
        <v>3261</v>
      </c>
      <c r="J4" s="11">
        <v>2578</v>
      </c>
      <c r="K4" s="11">
        <v>1469</v>
      </c>
      <c r="L4" s="11">
        <v>236</v>
      </c>
      <c r="M4" s="11">
        <v>157</v>
      </c>
      <c r="N4" s="11">
        <v>543</v>
      </c>
      <c r="O4" s="11">
        <f t="shared" si="0"/>
        <v>0</v>
      </c>
      <c r="P4" s="4">
        <v>236</v>
      </c>
      <c r="Q4" s="11">
        <v>1674</v>
      </c>
      <c r="R4" s="4">
        <v>157</v>
      </c>
      <c r="S4" s="4">
        <v>1945</v>
      </c>
      <c r="T4" s="4">
        <v>543</v>
      </c>
      <c r="U4" s="4">
        <v>4535</v>
      </c>
    </row>
    <row r="5" spans="1:26" x14ac:dyDescent="0.2">
      <c r="A5" s="6">
        <v>3</v>
      </c>
      <c r="B5" s="7" t="s">
        <v>24</v>
      </c>
      <c r="C5" s="8">
        <v>20</v>
      </c>
      <c r="D5" s="11">
        <v>10</v>
      </c>
      <c r="E5" s="11">
        <v>1</v>
      </c>
      <c r="F5" s="11">
        <v>0</v>
      </c>
      <c r="G5" s="11">
        <v>2</v>
      </c>
      <c r="H5" s="11">
        <v>7</v>
      </c>
      <c r="I5" s="11">
        <v>10</v>
      </c>
      <c r="J5" s="11">
        <v>26</v>
      </c>
      <c r="K5" s="11">
        <v>20</v>
      </c>
      <c r="L5" s="11">
        <f t="shared" ref="L5:L6" si="1">P5+Q5</f>
        <v>30</v>
      </c>
      <c r="M5" s="11">
        <f t="shared" ref="M5:M6" si="2">R5+S5</f>
        <v>146</v>
      </c>
      <c r="N5" s="11">
        <f t="shared" ref="N5:N6" si="3">T5+U5</f>
        <v>211</v>
      </c>
      <c r="O5" s="11">
        <f t="shared" si="0"/>
        <v>0</v>
      </c>
      <c r="Q5" s="11">
        <v>30</v>
      </c>
      <c r="S5" s="4">
        <v>146</v>
      </c>
      <c r="U5" s="4">
        <v>211</v>
      </c>
    </row>
    <row r="6" spans="1:26" ht="15.75" customHeight="1" x14ac:dyDescent="0.15">
      <c r="A6" s="6">
        <v>4</v>
      </c>
      <c r="B6" s="13" t="s">
        <v>25</v>
      </c>
      <c r="C6" s="8">
        <v>2</v>
      </c>
      <c r="D6" s="11">
        <v>0</v>
      </c>
      <c r="E6" s="11">
        <v>4</v>
      </c>
      <c r="F6" s="11">
        <v>0</v>
      </c>
      <c r="G6" s="11">
        <v>1</v>
      </c>
      <c r="H6" s="11"/>
      <c r="I6" s="11">
        <v>0</v>
      </c>
      <c r="J6" s="11">
        <v>0</v>
      </c>
      <c r="K6" s="11">
        <v>19</v>
      </c>
      <c r="L6" s="11">
        <f t="shared" si="1"/>
        <v>33</v>
      </c>
      <c r="M6" s="11">
        <f t="shared" si="2"/>
        <v>59</v>
      </c>
      <c r="N6" s="11">
        <f t="shared" si="3"/>
        <v>73</v>
      </c>
      <c r="O6" s="11">
        <f t="shared" si="0"/>
        <v>0</v>
      </c>
      <c r="Q6" s="11">
        <v>33</v>
      </c>
      <c r="S6" s="4">
        <v>59</v>
      </c>
      <c r="U6" s="4">
        <v>73</v>
      </c>
    </row>
    <row r="7" spans="1:26" x14ac:dyDescent="0.2">
      <c r="A7" s="14" t="s">
        <v>26</v>
      </c>
      <c r="B7" s="15" t="s">
        <v>27</v>
      </c>
      <c r="C7" s="16"/>
      <c r="D7" s="46">
        <f t="shared" ref="D7:O7" si="4">SUM(D3:D6)</f>
        <v>1411</v>
      </c>
      <c r="E7" s="46">
        <f t="shared" si="4"/>
        <v>2127</v>
      </c>
      <c r="F7" s="46">
        <f t="shared" si="4"/>
        <v>2275</v>
      </c>
      <c r="G7" s="46">
        <f t="shared" si="4"/>
        <v>2942</v>
      </c>
      <c r="H7" s="46">
        <f t="shared" si="4"/>
        <v>9249</v>
      </c>
      <c r="I7" s="46">
        <f t="shared" si="4"/>
        <v>12550</v>
      </c>
      <c r="J7" s="46">
        <f t="shared" si="4"/>
        <v>9718</v>
      </c>
      <c r="K7" s="46">
        <f t="shared" si="4"/>
        <v>5960</v>
      </c>
      <c r="L7" s="46">
        <f t="shared" si="4"/>
        <v>1751</v>
      </c>
      <c r="M7" s="46">
        <f t="shared" si="4"/>
        <v>1478</v>
      </c>
      <c r="N7" s="46">
        <f t="shared" si="4"/>
        <v>2651</v>
      </c>
      <c r="O7" s="46">
        <f t="shared" si="4"/>
        <v>0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14" t="s">
        <v>28</v>
      </c>
      <c r="B8" s="15" t="s">
        <v>29</v>
      </c>
      <c r="C8" s="16"/>
      <c r="D8" s="46">
        <f t="shared" ref="D8:K8" si="5">D9</f>
        <v>6040</v>
      </c>
      <c r="E8" s="46">
        <f t="shared" si="5"/>
        <v>8850</v>
      </c>
      <c r="F8" s="46">
        <f t="shared" si="5"/>
        <v>9890</v>
      </c>
      <c r="G8" s="46">
        <f t="shared" si="5"/>
        <v>14850</v>
      </c>
      <c r="H8" s="46">
        <f t="shared" si="5"/>
        <v>41610</v>
      </c>
      <c r="I8" s="46">
        <f t="shared" si="5"/>
        <v>62496</v>
      </c>
      <c r="J8" s="46">
        <f t="shared" si="5"/>
        <v>43824</v>
      </c>
      <c r="K8" s="46">
        <f t="shared" si="5"/>
        <v>25855</v>
      </c>
      <c r="L8" s="46">
        <f t="shared" ref="L8:O8" si="6">($C3*L3)+($C4*L4)+($C5*L5)+($C6*L6)</f>
        <v>8398</v>
      </c>
      <c r="M8" s="46">
        <f t="shared" si="6"/>
        <v>8932</v>
      </c>
      <c r="N8" s="46">
        <f t="shared" si="6"/>
        <v>14572</v>
      </c>
      <c r="O8" s="46">
        <f t="shared" si="6"/>
        <v>0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B9" s="25" t="s">
        <v>30</v>
      </c>
      <c r="D9" s="20">
        <v>6040</v>
      </c>
      <c r="E9" s="20">
        <v>8850</v>
      </c>
      <c r="F9" s="20">
        <v>9890</v>
      </c>
      <c r="G9" s="20">
        <v>14850</v>
      </c>
      <c r="H9" s="20">
        <v>41610</v>
      </c>
      <c r="I9" s="20">
        <v>62496</v>
      </c>
      <c r="J9" s="20">
        <v>43824</v>
      </c>
      <c r="K9" s="20">
        <v>25855</v>
      </c>
    </row>
    <row r="10" spans="1:26" x14ac:dyDescent="0.2">
      <c r="C10" s="21"/>
      <c r="D10" s="21"/>
      <c r="H10" s="21"/>
      <c r="K10" s="4" t="s">
        <v>32</v>
      </c>
      <c r="L10" s="22">
        <f t="shared" ref="L10:O10" si="7">(L8/K8)*100%</f>
        <v>0.32481144846257975</v>
      </c>
      <c r="M10" s="22">
        <f t="shared" si="7"/>
        <v>1.063586568230531</v>
      </c>
      <c r="N10" s="22">
        <f t="shared" si="7"/>
        <v>1.6314375279892521</v>
      </c>
      <c r="O10" s="22">
        <f t="shared" si="7"/>
        <v>0</v>
      </c>
    </row>
    <row r="11" spans="1:26" x14ac:dyDescent="0.2">
      <c r="C11" s="21"/>
      <c r="D11" s="21"/>
      <c r="K11" s="4" t="s">
        <v>33</v>
      </c>
      <c r="L11" s="22">
        <f t="shared" ref="L11:O11" si="8">(L7/K7)*100%</f>
        <v>0.29379194630872485</v>
      </c>
      <c r="M11" s="22">
        <f t="shared" si="8"/>
        <v>0.84408909194745863</v>
      </c>
      <c r="N11" s="22">
        <f t="shared" si="8"/>
        <v>1.7936400541271988</v>
      </c>
      <c r="O11" s="22">
        <f t="shared" si="8"/>
        <v>0</v>
      </c>
      <c r="Q11" s="4">
        <f>L3*5</f>
        <v>7260</v>
      </c>
    </row>
    <row r="12" spans="1:26" x14ac:dyDescent="0.2">
      <c r="C12" s="21"/>
      <c r="D12" s="21"/>
      <c r="Q12" s="4">
        <f>L4*2</f>
        <v>472</v>
      </c>
    </row>
    <row r="13" spans="1:26" x14ac:dyDescent="0.2">
      <c r="C13" s="21"/>
      <c r="D13" s="21"/>
      <c r="Q13" s="4">
        <f>L5*20</f>
        <v>600</v>
      </c>
    </row>
    <row r="14" spans="1:26" x14ac:dyDescent="0.2">
      <c r="C14" s="21"/>
      <c r="D14" s="21"/>
      <c r="Q14" s="4">
        <f>L6*2</f>
        <v>66</v>
      </c>
    </row>
    <row r="15" spans="1:26" x14ac:dyDescent="0.2">
      <c r="C15" s="23"/>
      <c r="D15" s="21"/>
      <c r="Q15" s="4">
        <f>SUM(Q10:Q14)</f>
        <v>8398</v>
      </c>
    </row>
    <row r="16" spans="1:26" x14ac:dyDescent="0.2">
      <c r="D16" s="21"/>
    </row>
    <row r="17" spans="4:17" x14ac:dyDescent="0.2">
      <c r="D17" s="21"/>
    </row>
    <row r="18" spans="4:17" x14ac:dyDescent="0.2">
      <c r="D18" s="21"/>
    </row>
    <row r="24" spans="4:17" ht="15.75" customHeight="1" x14ac:dyDescent="0.15">
      <c r="Q24" s="4"/>
    </row>
  </sheetData>
  <conditionalFormatting sqref="A2:Z2">
    <cfRule type="notContainsBlanks" dxfId="3" priority="1">
      <formula>LEN(TRIM(A2))&gt;0</formula>
    </cfRule>
  </conditionalFormatting>
  <conditionalFormatting sqref="A8:Z8">
    <cfRule type="colorScale" priority="3">
      <colorScale>
        <cfvo type="min"/>
        <cfvo type="max"/>
        <color rgb="FFFFFFFF"/>
        <color rgb="FF57BB8A"/>
      </colorScale>
    </cfRule>
  </conditionalFormatting>
  <conditionalFormatting sqref="D8:T8">
    <cfRule type="notContainsBlanks" dxfId="2" priority="2">
      <formula>LEN(TRIM(D8))&gt;0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2:Z24"/>
  <sheetViews>
    <sheetView workbookViewId="0">
      <pane xSplit="2" topLeftCell="C1" activePane="topRight" state="frozen"/>
      <selection pane="topRight" activeCell="D2" sqref="D2"/>
    </sheetView>
  </sheetViews>
  <sheetFormatPr baseColWidth="10" defaultColWidth="12.6640625" defaultRowHeight="15.75" customHeight="1" x14ac:dyDescent="0.15"/>
  <cols>
    <col min="1" max="1" width="5.5" customWidth="1"/>
    <col min="2" max="2" width="24" customWidth="1"/>
    <col min="3" max="3" width="12.6640625" hidden="1"/>
    <col min="4" max="15" width="11.6640625" customWidth="1"/>
    <col min="16" max="16" width="7.5" customWidth="1"/>
    <col min="17" max="17" width="11.6640625" customWidth="1"/>
    <col min="18" max="18" width="7.5" customWidth="1"/>
    <col min="19" max="19" width="11.6640625" customWidth="1"/>
    <col min="20" max="20" width="7.5" customWidth="1"/>
    <col min="21" max="21" width="11.6640625" customWidth="1"/>
    <col min="22" max="22" width="7.5" customWidth="1"/>
    <col min="23" max="23" width="11.6640625" customWidth="1"/>
  </cols>
  <sheetData>
    <row r="2" spans="1:26" ht="15.75" customHeight="1" x14ac:dyDescent="0.15">
      <c r="A2" s="2" t="s">
        <v>0</v>
      </c>
      <c r="B2" s="2" t="s">
        <v>1</v>
      </c>
      <c r="C2" s="2" t="s">
        <v>2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17</v>
      </c>
      <c r="M2" s="2" t="s">
        <v>19</v>
      </c>
      <c r="N2" s="2" t="s">
        <v>20</v>
      </c>
      <c r="O2" s="2" t="s">
        <v>21</v>
      </c>
      <c r="P2" s="4" t="s">
        <v>16</v>
      </c>
      <c r="Q2" s="2" t="s">
        <v>17</v>
      </c>
      <c r="R2" s="4" t="s">
        <v>16</v>
      </c>
      <c r="S2" s="2" t="s">
        <v>19</v>
      </c>
      <c r="T2" s="4" t="s">
        <v>16</v>
      </c>
      <c r="U2" s="2" t="s">
        <v>20</v>
      </c>
      <c r="V2" s="4" t="s">
        <v>16</v>
      </c>
      <c r="W2" s="2" t="s">
        <v>21</v>
      </c>
    </row>
    <row r="3" spans="1:26" x14ac:dyDescent="0.2">
      <c r="A3" s="6">
        <v>1</v>
      </c>
      <c r="B3" s="7" t="s">
        <v>22</v>
      </c>
      <c r="C3" s="8">
        <v>5</v>
      </c>
      <c r="D3" s="11">
        <v>811</v>
      </c>
      <c r="E3" s="11">
        <v>1510</v>
      </c>
      <c r="F3" s="11">
        <v>1782</v>
      </c>
      <c r="G3" s="11">
        <v>829</v>
      </c>
      <c r="H3" s="11">
        <v>978</v>
      </c>
      <c r="I3" s="11">
        <v>1656</v>
      </c>
      <c r="J3" s="11">
        <v>2233</v>
      </c>
      <c r="K3" s="11">
        <v>1682</v>
      </c>
      <c r="L3" s="11">
        <v>2416</v>
      </c>
      <c r="M3" s="11">
        <v>3163</v>
      </c>
      <c r="N3" s="11">
        <v>4296</v>
      </c>
      <c r="O3" s="11">
        <f t="shared" ref="O3:O6" si="0">V3+W3</f>
        <v>0</v>
      </c>
      <c r="P3" s="4">
        <v>1452</v>
      </c>
      <c r="Q3" s="11">
        <v>2416</v>
      </c>
      <c r="R3" s="4">
        <v>1116</v>
      </c>
      <c r="S3" s="4">
        <v>3163</v>
      </c>
      <c r="T3" s="4">
        <v>1824</v>
      </c>
      <c r="U3" s="4">
        <v>4296</v>
      </c>
    </row>
    <row r="4" spans="1:26" x14ac:dyDescent="0.2">
      <c r="A4" s="6">
        <v>2</v>
      </c>
      <c r="B4" s="7" t="s">
        <v>23</v>
      </c>
      <c r="C4" s="8">
        <v>2</v>
      </c>
      <c r="D4" s="11">
        <v>590</v>
      </c>
      <c r="E4" s="11">
        <v>612</v>
      </c>
      <c r="F4" s="11">
        <v>493</v>
      </c>
      <c r="G4" s="11">
        <v>459</v>
      </c>
      <c r="H4" s="11">
        <v>450</v>
      </c>
      <c r="I4" s="11">
        <v>692</v>
      </c>
      <c r="J4" s="11">
        <v>1055</v>
      </c>
      <c r="K4" s="11">
        <v>972</v>
      </c>
      <c r="L4" s="11">
        <v>1674</v>
      </c>
      <c r="M4" s="11">
        <v>1945</v>
      </c>
      <c r="N4" s="11">
        <v>4535</v>
      </c>
      <c r="O4" s="11">
        <f t="shared" si="0"/>
        <v>0</v>
      </c>
      <c r="P4" s="4">
        <v>236</v>
      </c>
      <c r="Q4" s="11">
        <v>1674</v>
      </c>
      <c r="R4" s="4">
        <v>157</v>
      </c>
      <c r="S4" s="4">
        <v>1945</v>
      </c>
      <c r="T4" s="4">
        <v>543</v>
      </c>
      <c r="U4" s="4">
        <v>4535</v>
      </c>
    </row>
    <row r="5" spans="1:26" x14ac:dyDescent="0.2">
      <c r="A5" s="6">
        <v>3</v>
      </c>
      <c r="B5" s="7" t="s">
        <v>24</v>
      </c>
      <c r="C5" s="8">
        <v>20</v>
      </c>
      <c r="D5" s="11">
        <v>10</v>
      </c>
      <c r="E5" s="11">
        <v>1</v>
      </c>
      <c r="F5" s="11">
        <v>0</v>
      </c>
      <c r="G5" s="11">
        <v>2</v>
      </c>
      <c r="H5" s="11">
        <v>7</v>
      </c>
      <c r="I5" s="11">
        <v>10</v>
      </c>
      <c r="J5" s="11">
        <v>26</v>
      </c>
      <c r="K5" s="11">
        <v>20</v>
      </c>
      <c r="L5" s="11">
        <f t="shared" ref="L5:L6" si="1">P5+Q5</f>
        <v>30</v>
      </c>
      <c r="M5" s="11">
        <f t="shared" ref="M5:M6" si="2">R5+S5</f>
        <v>146</v>
      </c>
      <c r="N5" s="11">
        <f t="shared" ref="N5:N6" si="3">T5+U5</f>
        <v>211</v>
      </c>
      <c r="O5" s="11">
        <f t="shared" si="0"/>
        <v>0</v>
      </c>
      <c r="Q5" s="11">
        <v>30</v>
      </c>
      <c r="S5" s="4">
        <v>146</v>
      </c>
      <c r="U5" s="4">
        <v>211</v>
      </c>
    </row>
    <row r="6" spans="1:26" ht="15.75" customHeight="1" x14ac:dyDescent="0.15">
      <c r="A6" s="6">
        <v>4</v>
      </c>
      <c r="B6" s="13" t="s">
        <v>25</v>
      </c>
      <c r="C6" s="8">
        <v>2</v>
      </c>
      <c r="D6" s="11">
        <v>0</v>
      </c>
      <c r="E6" s="11">
        <v>4</v>
      </c>
      <c r="F6" s="11">
        <v>0</v>
      </c>
      <c r="G6" s="11">
        <v>1</v>
      </c>
      <c r="H6" s="11"/>
      <c r="I6" s="11">
        <v>0</v>
      </c>
      <c r="J6" s="11">
        <v>0</v>
      </c>
      <c r="K6" s="11">
        <v>19</v>
      </c>
      <c r="L6" s="11">
        <f t="shared" si="1"/>
        <v>33</v>
      </c>
      <c r="M6" s="11">
        <f t="shared" si="2"/>
        <v>59</v>
      </c>
      <c r="N6" s="11">
        <f t="shared" si="3"/>
        <v>73</v>
      </c>
      <c r="O6" s="11">
        <f t="shared" si="0"/>
        <v>0</v>
      </c>
      <c r="Q6" s="11">
        <v>33</v>
      </c>
      <c r="S6" s="4">
        <v>59</v>
      </c>
      <c r="U6" s="4">
        <v>73</v>
      </c>
    </row>
    <row r="7" spans="1:26" x14ac:dyDescent="0.2">
      <c r="A7" s="14" t="s">
        <v>26</v>
      </c>
      <c r="B7" s="15" t="s">
        <v>27</v>
      </c>
      <c r="C7" s="16"/>
      <c r="D7" s="46">
        <f t="shared" ref="D7:O7" si="4">SUM(D3:D6)</f>
        <v>1411</v>
      </c>
      <c r="E7" s="46">
        <f t="shared" si="4"/>
        <v>2127</v>
      </c>
      <c r="F7" s="46">
        <f t="shared" si="4"/>
        <v>2275</v>
      </c>
      <c r="G7" s="46">
        <f t="shared" si="4"/>
        <v>1291</v>
      </c>
      <c r="H7" s="46">
        <f t="shared" si="4"/>
        <v>1435</v>
      </c>
      <c r="I7" s="46">
        <f t="shared" si="4"/>
        <v>2358</v>
      </c>
      <c r="J7" s="46">
        <f t="shared" si="4"/>
        <v>3314</v>
      </c>
      <c r="K7" s="46">
        <f t="shared" si="4"/>
        <v>2693</v>
      </c>
      <c r="L7" s="46">
        <f t="shared" si="4"/>
        <v>4153</v>
      </c>
      <c r="M7" s="46">
        <f t="shared" si="4"/>
        <v>5313</v>
      </c>
      <c r="N7" s="46">
        <f t="shared" si="4"/>
        <v>9115</v>
      </c>
      <c r="O7" s="46">
        <f t="shared" si="4"/>
        <v>0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">
      <c r="A8" s="14" t="s">
        <v>28</v>
      </c>
      <c r="B8" s="15" t="s">
        <v>29</v>
      </c>
      <c r="C8" s="16"/>
      <c r="D8" s="46">
        <f t="shared" ref="D8:O8" si="5">($C3*D3)+($C4*D4)+($C5*D5)+($C6*D6)</f>
        <v>5435</v>
      </c>
      <c r="E8" s="46">
        <f t="shared" si="5"/>
        <v>8802</v>
      </c>
      <c r="F8" s="46">
        <f t="shared" si="5"/>
        <v>9896</v>
      </c>
      <c r="G8" s="46">
        <f t="shared" si="5"/>
        <v>5105</v>
      </c>
      <c r="H8" s="46">
        <f t="shared" si="5"/>
        <v>5930</v>
      </c>
      <c r="I8" s="46">
        <f t="shared" si="5"/>
        <v>9864</v>
      </c>
      <c r="J8" s="46">
        <f t="shared" si="5"/>
        <v>13795</v>
      </c>
      <c r="K8" s="46">
        <f t="shared" si="5"/>
        <v>10792</v>
      </c>
      <c r="L8" s="46">
        <f t="shared" si="5"/>
        <v>16094</v>
      </c>
      <c r="M8" s="46">
        <f t="shared" si="5"/>
        <v>22743</v>
      </c>
      <c r="N8" s="46">
        <f t="shared" si="5"/>
        <v>34916</v>
      </c>
      <c r="O8" s="46">
        <f t="shared" si="5"/>
        <v>0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x14ac:dyDescent="0.2">
      <c r="B9" s="25" t="s">
        <v>30</v>
      </c>
      <c r="D9" s="20">
        <v>6040</v>
      </c>
      <c r="E9" s="20">
        <v>8850</v>
      </c>
      <c r="F9" s="20">
        <v>9890</v>
      </c>
      <c r="G9" s="20">
        <v>14850</v>
      </c>
      <c r="H9" s="20">
        <v>41610</v>
      </c>
      <c r="I9" s="20">
        <v>62496</v>
      </c>
      <c r="J9" s="20">
        <v>43824</v>
      </c>
      <c r="K9" s="20">
        <v>25855</v>
      </c>
    </row>
    <row r="10" spans="1:26" x14ac:dyDescent="0.2">
      <c r="C10" s="21"/>
      <c r="D10" s="21"/>
      <c r="H10" s="21"/>
      <c r="K10" s="4" t="s">
        <v>32</v>
      </c>
      <c r="L10" s="22">
        <f t="shared" ref="L10:O10" si="6">(L8/K8)*100%</f>
        <v>1.4912898443291327</v>
      </c>
      <c r="M10" s="22">
        <f t="shared" si="6"/>
        <v>1.4131353299366223</v>
      </c>
      <c r="N10" s="22">
        <f t="shared" si="6"/>
        <v>1.5352416128039397</v>
      </c>
      <c r="O10" s="22">
        <f t="shared" si="6"/>
        <v>0</v>
      </c>
    </row>
    <row r="11" spans="1:26" x14ac:dyDescent="0.2">
      <c r="C11" s="21"/>
      <c r="D11" s="21"/>
      <c r="K11" s="4" t="s">
        <v>33</v>
      </c>
      <c r="L11" s="22">
        <f t="shared" ref="L11:O11" si="7">(L7/K7)*100%</f>
        <v>1.5421463052357964</v>
      </c>
      <c r="M11" s="22">
        <f t="shared" si="7"/>
        <v>1.2793161569949434</v>
      </c>
      <c r="N11" s="22">
        <f t="shared" si="7"/>
        <v>1.7156032373423677</v>
      </c>
      <c r="O11" s="22">
        <f t="shared" si="7"/>
        <v>0</v>
      </c>
      <c r="Q11" s="4">
        <f>L3*5</f>
        <v>12080</v>
      </c>
    </row>
    <row r="12" spans="1:26" x14ac:dyDescent="0.2">
      <c r="C12" s="21"/>
      <c r="D12" s="21"/>
      <c r="Q12" s="4">
        <f>L4*2</f>
        <v>3348</v>
      </c>
    </row>
    <row r="13" spans="1:26" x14ac:dyDescent="0.2">
      <c r="C13" s="21"/>
      <c r="D13" s="21"/>
      <c r="Q13" s="4">
        <f>L5*20</f>
        <v>600</v>
      </c>
    </row>
    <row r="14" spans="1:26" x14ac:dyDescent="0.2">
      <c r="C14" s="21"/>
      <c r="D14" s="21"/>
      <c r="Q14" s="4">
        <f>L6*2</f>
        <v>66</v>
      </c>
    </row>
    <row r="15" spans="1:26" x14ac:dyDescent="0.2">
      <c r="C15" s="23"/>
      <c r="D15" s="21"/>
      <c r="Q15" s="4">
        <f>SUM(Q10:Q14)</f>
        <v>16094</v>
      </c>
    </row>
    <row r="16" spans="1:26" x14ac:dyDescent="0.2">
      <c r="D16" s="21"/>
    </row>
    <row r="17" spans="4:17" x14ac:dyDescent="0.2">
      <c r="D17" s="21"/>
    </row>
    <row r="18" spans="4:17" x14ac:dyDescent="0.2">
      <c r="D18" s="21"/>
    </row>
    <row r="24" spans="4:17" ht="15.75" customHeight="1" x14ac:dyDescent="0.15">
      <c r="Q24" s="4"/>
    </row>
  </sheetData>
  <conditionalFormatting sqref="A2:Z2">
    <cfRule type="notContainsBlanks" dxfId="1" priority="1">
      <formula>LEN(TRIM(A2))&gt;0</formula>
    </cfRule>
  </conditionalFormatting>
  <conditionalFormatting sqref="A8:Z8">
    <cfRule type="colorScale" priority="3">
      <colorScale>
        <cfvo type="min"/>
        <cfvo type="max"/>
        <color rgb="FFFFFFFF"/>
        <color rgb="FF57BB8A"/>
      </colorScale>
    </cfRule>
  </conditionalFormatting>
  <conditionalFormatting sqref="D8:T8">
    <cfRule type="notContainsBlanks" dxfId="0" priority="2">
      <formula>LEN(TRIM(D8))&gt;0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991"/>
  <sheetViews>
    <sheetView workbookViewId="0"/>
  </sheetViews>
  <sheetFormatPr baseColWidth="10" defaultColWidth="12.6640625" defaultRowHeight="15.75" customHeight="1" x14ac:dyDescent="0.15"/>
  <cols>
    <col min="1" max="1" width="5.1640625" customWidth="1"/>
    <col min="2" max="2" width="24" customWidth="1"/>
    <col min="3" max="3" width="16.1640625" customWidth="1"/>
  </cols>
  <sheetData>
    <row r="1" spans="1:26" x14ac:dyDescent="0.2">
      <c r="A1" s="47"/>
      <c r="B1" s="47" t="s">
        <v>55</v>
      </c>
      <c r="C1" s="47"/>
      <c r="D1" s="47"/>
      <c r="E1" s="47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x14ac:dyDescent="0.2">
      <c r="A2" s="21">
        <v>18</v>
      </c>
      <c r="B2" s="21">
        <v>6040</v>
      </c>
      <c r="C2" s="21"/>
      <c r="D2" s="21"/>
      <c r="E2" s="21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x14ac:dyDescent="0.2">
      <c r="A3" s="21">
        <v>19</v>
      </c>
      <c r="B3" s="21">
        <v>8850</v>
      </c>
      <c r="C3" s="21"/>
      <c r="D3" s="21"/>
      <c r="E3" s="21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x14ac:dyDescent="0.2">
      <c r="A4" s="21">
        <v>20</v>
      </c>
      <c r="B4" s="21">
        <v>9890</v>
      </c>
      <c r="C4" s="21"/>
      <c r="D4" s="21"/>
      <c r="E4" s="21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x14ac:dyDescent="0.2">
      <c r="A5" s="21">
        <v>21</v>
      </c>
      <c r="B5" s="21">
        <v>14850</v>
      </c>
      <c r="C5" s="21"/>
      <c r="D5" s="21"/>
      <c r="E5" s="21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x14ac:dyDescent="0.2">
      <c r="A6" s="21">
        <v>22</v>
      </c>
      <c r="B6" s="21">
        <v>41000</v>
      </c>
      <c r="C6" s="21"/>
      <c r="D6" s="21"/>
      <c r="E6" s="21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x14ac:dyDescent="0.2">
      <c r="A7" s="23">
        <v>23</v>
      </c>
      <c r="B7" s="21">
        <v>62496</v>
      </c>
      <c r="C7" s="21"/>
      <c r="D7" s="21"/>
      <c r="E7" s="21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x14ac:dyDescent="0.2">
      <c r="A8" s="4">
        <v>24</v>
      </c>
      <c r="B8" s="21">
        <v>43824</v>
      </c>
      <c r="C8" s="21"/>
      <c r="D8" s="21"/>
      <c r="E8" s="21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x14ac:dyDescent="0.2">
      <c r="A9" s="4">
        <v>25</v>
      </c>
      <c r="B9" s="21">
        <v>25855</v>
      </c>
      <c r="C9" s="21"/>
      <c r="D9" s="21"/>
      <c r="E9" s="21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x14ac:dyDescent="0.2">
      <c r="A10" s="4">
        <v>26</v>
      </c>
      <c r="B10" s="21"/>
      <c r="C10" s="21"/>
      <c r="D10" s="21"/>
      <c r="E10" s="21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x14ac:dyDescent="0.2">
      <c r="A11" s="21"/>
      <c r="B11" s="21"/>
      <c r="C11" s="21"/>
      <c r="D11" s="21"/>
      <c r="E11" s="21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x14ac:dyDescent="0.2">
      <c r="A12" s="21"/>
      <c r="B12" s="21"/>
      <c r="C12" s="21"/>
      <c r="D12" s="21"/>
      <c r="E12" s="21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x14ac:dyDescent="0.2">
      <c r="A13" s="21"/>
      <c r="B13" s="21"/>
      <c r="C13" s="21"/>
      <c r="D13" s="21"/>
      <c r="E13" s="21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x14ac:dyDescent="0.2">
      <c r="A14" s="21"/>
      <c r="B14" s="21"/>
      <c r="C14" s="21"/>
      <c r="D14" s="21"/>
      <c r="E14" s="21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x14ac:dyDescent="0.2">
      <c r="A15" s="21"/>
      <c r="B15" s="21"/>
      <c r="C15" s="21"/>
      <c r="D15" s="21"/>
      <c r="E15" s="2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x14ac:dyDescent="0.2">
      <c r="A16" s="21"/>
      <c r="B16" s="21"/>
      <c r="C16" s="21"/>
      <c r="D16" s="21"/>
      <c r="E16" s="21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x14ac:dyDescent="0.2">
      <c r="A17" s="21"/>
      <c r="B17" s="21"/>
      <c r="C17" s="21"/>
      <c r="D17" s="21"/>
      <c r="E17" s="21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x14ac:dyDescent="0.2">
      <c r="A18" s="21"/>
      <c r="B18" s="21"/>
      <c r="C18" s="21"/>
      <c r="D18" s="21"/>
      <c r="E18" s="21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x14ac:dyDescent="0.2">
      <c r="A19" s="21"/>
      <c r="B19" s="21"/>
      <c r="C19" s="21"/>
      <c r="D19" s="21"/>
      <c r="E19" s="21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x14ac:dyDescent="0.2">
      <c r="A20" s="21"/>
      <c r="B20" s="21"/>
      <c r="C20" s="21"/>
      <c r="D20" s="21"/>
      <c r="E20" s="21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x14ac:dyDescent="0.2">
      <c r="A21" s="21"/>
      <c r="B21" s="21"/>
      <c r="C21" s="21"/>
      <c r="D21" s="21"/>
      <c r="E21" s="21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x14ac:dyDescent="0.2">
      <c r="A22" s="21"/>
      <c r="B22" s="21"/>
      <c r="C22" s="21"/>
      <c r="D22" s="21"/>
      <c r="E22" s="21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x14ac:dyDescent="0.2">
      <c r="A23" s="21"/>
      <c r="B23" s="21"/>
      <c r="C23" s="21"/>
      <c r="D23" s="21"/>
      <c r="E23" s="21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x14ac:dyDescent="0.2">
      <c r="A24" s="21"/>
      <c r="B24" s="21"/>
      <c r="C24" s="21" t="s">
        <v>56</v>
      </c>
      <c r="D24" s="21" t="s">
        <v>57</v>
      </c>
      <c r="E24" s="21">
        <v>3909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x14ac:dyDescent="0.2">
      <c r="A25" s="21"/>
      <c r="B25" s="21"/>
      <c r="C25" s="21"/>
      <c r="D25" s="21" t="s">
        <v>58</v>
      </c>
      <c r="E25" s="21">
        <v>2099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x14ac:dyDescent="0.2">
      <c r="A26" s="21"/>
      <c r="B26" s="21"/>
      <c r="C26" s="21"/>
      <c r="D26" s="21"/>
      <c r="E26" s="21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x14ac:dyDescent="0.2">
      <c r="A27" s="21"/>
      <c r="B27" s="21"/>
      <c r="C27" s="21" t="s">
        <v>59</v>
      </c>
      <c r="D27" s="21" t="s">
        <v>57</v>
      </c>
      <c r="E27" s="21">
        <v>3205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x14ac:dyDescent="0.2">
      <c r="A28" s="21"/>
      <c r="B28" s="21"/>
      <c r="C28" s="21"/>
      <c r="D28" s="21" t="s">
        <v>58</v>
      </c>
      <c r="E28" s="21">
        <v>479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x14ac:dyDescent="0.2">
      <c r="A29" s="21"/>
      <c r="B29" s="21"/>
      <c r="C29" s="21"/>
      <c r="D29" s="21"/>
      <c r="E29" s="21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x14ac:dyDescent="0.2">
      <c r="A30" s="21"/>
      <c r="B30" s="21"/>
      <c r="C30" s="21"/>
      <c r="D30" s="21" t="s">
        <v>57</v>
      </c>
      <c r="E30" s="21">
        <f>E27+E24</f>
        <v>7114</v>
      </c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x14ac:dyDescent="0.2">
      <c r="A31" s="21"/>
      <c r="B31" s="21"/>
      <c r="C31" s="21"/>
      <c r="D31" s="21" t="s">
        <v>58</v>
      </c>
      <c r="E31" s="21">
        <f>E25+E28</f>
        <v>2578</v>
      </c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x14ac:dyDescent="0.2">
      <c r="A32" s="21"/>
      <c r="B32" s="21"/>
      <c r="C32" s="21"/>
      <c r="D32" s="21" t="s">
        <v>60</v>
      </c>
      <c r="E32" s="21">
        <v>26</v>
      </c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x14ac:dyDescent="0.2">
      <c r="A33" s="21"/>
      <c r="B33" s="21"/>
      <c r="C33" s="21"/>
      <c r="D33" s="49" t="s">
        <v>32</v>
      </c>
      <c r="E33" s="49">
        <f>E30*5+E31*3+20*E32</f>
        <v>43824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x14ac:dyDescent="0.2">
      <c r="A34" s="21"/>
      <c r="B34" s="21"/>
      <c r="C34" s="21"/>
      <c r="D34" s="49" t="s">
        <v>61</v>
      </c>
      <c r="E34" s="49">
        <f>E30+E31+E32</f>
        <v>9718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x14ac:dyDescent="0.2">
      <c r="A35" s="21"/>
      <c r="B35" s="21"/>
      <c r="C35" s="21"/>
      <c r="D35" s="21"/>
      <c r="E35" s="21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x14ac:dyDescent="0.2">
      <c r="A36" s="21"/>
      <c r="B36" s="21"/>
      <c r="C36" s="21"/>
      <c r="D36" s="21"/>
      <c r="E36" s="21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x14ac:dyDescent="0.2">
      <c r="A37" s="21"/>
      <c r="B37" s="21"/>
      <c r="C37" s="21"/>
      <c r="D37" s="21"/>
      <c r="E37" s="21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x14ac:dyDescent="0.2">
      <c r="A38" s="21"/>
      <c r="B38" s="21"/>
      <c r="C38" s="21"/>
      <c r="D38" s="21"/>
      <c r="E38" s="21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x14ac:dyDescent="0.2">
      <c r="A39" s="21">
        <v>23</v>
      </c>
      <c r="B39" s="21"/>
      <c r="C39" s="21"/>
      <c r="D39" s="21"/>
      <c r="E39" s="21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x14ac:dyDescent="0.2">
      <c r="A40" s="21" t="s">
        <v>32</v>
      </c>
      <c r="B40" s="21">
        <v>62496</v>
      </c>
      <c r="C40" s="21"/>
      <c r="D40" s="21">
        <f t="shared" ref="D40:D41" si="0">(E33-B40)/B40</f>
        <v>-0.29877112135176653</v>
      </c>
      <c r="E40" s="21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x14ac:dyDescent="0.2">
      <c r="A41" s="21" t="s">
        <v>33</v>
      </c>
      <c r="B41" s="21">
        <v>12550</v>
      </c>
      <c r="C41" s="21"/>
      <c r="D41" s="21">
        <f t="shared" si="0"/>
        <v>-0.22565737051792828</v>
      </c>
      <c r="E41" s="21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x14ac:dyDescent="0.2">
      <c r="A42" s="21"/>
      <c r="B42" s="21"/>
      <c r="C42" s="21"/>
      <c r="D42" s="21"/>
      <c r="E42" s="21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x14ac:dyDescent="0.2">
      <c r="A43" s="21"/>
      <c r="B43" s="21"/>
      <c r="C43" s="21"/>
      <c r="D43" s="21"/>
      <c r="E43" s="21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x14ac:dyDescent="0.2">
      <c r="A44" s="21"/>
      <c r="B44" s="21"/>
      <c r="C44" s="21"/>
      <c r="D44" s="21"/>
      <c r="E44" s="21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x14ac:dyDescent="0.2">
      <c r="A45" s="21"/>
      <c r="B45" s="21"/>
      <c r="C45" s="21"/>
      <c r="D45" s="21"/>
      <c r="E45" s="21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x14ac:dyDescent="0.2">
      <c r="A46" s="21"/>
      <c r="B46" s="21"/>
      <c r="C46" s="21"/>
      <c r="D46" s="21"/>
      <c r="E46" s="21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x14ac:dyDescent="0.2">
      <c r="A47" s="21"/>
      <c r="B47" s="21"/>
      <c r="C47" s="21"/>
      <c r="D47" s="21"/>
      <c r="E47" s="21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x14ac:dyDescent="0.2">
      <c r="A48" s="50" t="s">
        <v>0</v>
      </c>
      <c r="B48" s="50" t="s">
        <v>62</v>
      </c>
      <c r="C48" s="50" t="s">
        <v>63</v>
      </c>
      <c r="D48" s="51"/>
      <c r="E48" s="51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x14ac:dyDescent="0.2">
      <c r="A49" s="53">
        <v>1</v>
      </c>
      <c r="B49" s="54" t="s">
        <v>64</v>
      </c>
      <c r="C49" s="55"/>
      <c r="D49" s="21"/>
      <c r="E49" s="21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x14ac:dyDescent="0.2">
      <c r="A50" s="53">
        <v>2</v>
      </c>
      <c r="B50" s="54" t="s">
        <v>65</v>
      </c>
      <c r="C50" s="55"/>
      <c r="D50" s="21"/>
      <c r="E50" s="21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x14ac:dyDescent="0.2">
      <c r="A51" s="53">
        <v>3</v>
      </c>
      <c r="B51" s="54" t="s">
        <v>66</v>
      </c>
      <c r="C51" s="55"/>
      <c r="D51" s="21"/>
      <c r="E51" s="21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x14ac:dyDescent="0.2">
      <c r="A52" s="53">
        <v>4</v>
      </c>
      <c r="B52" s="54" t="s">
        <v>67</v>
      </c>
      <c r="C52" s="55"/>
      <c r="D52" s="21"/>
      <c r="E52" s="21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x14ac:dyDescent="0.2">
      <c r="A53" s="53">
        <v>5</v>
      </c>
      <c r="B53" s="54" t="s">
        <v>68</v>
      </c>
      <c r="C53" s="55"/>
      <c r="D53" s="21"/>
      <c r="E53" s="21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x14ac:dyDescent="0.2">
      <c r="A54" s="53">
        <v>6</v>
      </c>
      <c r="B54" s="54" t="s">
        <v>69</v>
      </c>
      <c r="C54" s="55"/>
      <c r="D54" s="21"/>
      <c r="E54" s="21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x14ac:dyDescent="0.2">
      <c r="A55" s="53">
        <v>7</v>
      </c>
      <c r="B55" s="54" t="s">
        <v>70</v>
      </c>
      <c r="C55" s="55"/>
      <c r="D55" s="21"/>
      <c r="E55" s="21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x14ac:dyDescent="0.2">
      <c r="A56" s="53">
        <v>8</v>
      </c>
      <c r="B56" s="54" t="s">
        <v>71</v>
      </c>
      <c r="C56" s="55"/>
      <c r="D56" s="21"/>
      <c r="E56" s="21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x14ac:dyDescent="0.2">
      <c r="A57" s="21"/>
      <c r="B57" s="21"/>
      <c r="C57" s="21"/>
      <c r="D57" s="21"/>
      <c r="E57" s="21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x14ac:dyDescent="0.2">
      <c r="A58" s="21"/>
      <c r="B58" s="21"/>
      <c r="C58" s="21"/>
      <c r="D58" s="21"/>
      <c r="E58" s="21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x14ac:dyDescent="0.2">
      <c r="A59" s="21"/>
      <c r="B59" s="21"/>
      <c r="C59" s="21"/>
      <c r="D59" s="21"/>
      <c r="E59" s="21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x14ac:dyDescent="0.2">
      <c r="A60" s="21"/>
      <c r="B60" s="21"/>
      <c r="C60" s="21"/>
      <c r="D60" s="21"/>
      <c r="E60" s="21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x14ac:dyDescent="0.2">
      <c r="A61" s="21"/>
      <c r="B61" s="21"/>
      <c r="C61" s="21"/>
      <c r="D61" s="21"/>
      <c r="E61" s="21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x14ac:dyDescent="0.2">
      <c r="A62" s="21"/>
      <c r="B62" s="21"/>
      <c r="C62" s="21"/>
      <c r="D62" s="21"/>
      <c r="E62" s="21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x14ac:dyDescent="0.2">
      <c r="A63" s="21"/>
      <c r="B63" s="21"/>
      <c r="C63" s="21"/>
      <c r="D63" s="21"/>
      <c r="E63" s="21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x14ac:dyDescent="0.2">
      <c r="A64" s="21"/>
      <c r="B64" s="21"/>
      <c r="C64" s="21"/>
      <c r="D64" s="21"/>
      <c r="E64" s="21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x14ac:dyDescent="0.2">
      <c r="A65" s="21"/>
      <c r="B65" s="21"/>
      <c r="C65" s="21"/>
      <c r="D65" s="21"/>
      <c r="E65" s="21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x14ac:dyDescent="0.2">
      <c r="A66" s="21"/>
      <c r="B66" s="21"/>
      <c r="C66" s="21"/>
      <c r="D66" s="21"/>
      <c r="E66" s="21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x14ac:dyDescent="0.2">
      <c r="A67" s="21"/>
      <c r="B67" s="21"/>
      <c r="C67" s="21"/>
      <c r="D67" s="21"/>
      <c r="E67" s="21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x14ac:dyDescent="0.2">
      <c r="A68" s="21"/>
      <c r="B68" s="21"/>
      <c r="C68" s="21"/>
      <c r="D68" s="21"/>
      <c r="E68" s="21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x14ac:dyDescent="0.2">
      <c r="A69" s="21"/>
      <c r="B69" s="21"/>
      <c r="C69" s="21"/>
      <c r="D69" s="21"/>
      <c r="E69" s="21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x14ac:dyDescent="0.2">
      <c r="A70" s="21"/>
      <c r="B70" s="21"/>
      <c r="C70" s="21"/>
      <c r="D70" s="21"/>
      <c r="E70" s="21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x14ac:dyDescent="0.2">
      <c r="A71" s="21"/>
      <c r="B71" s="21"/>
      <c r="C71" s="21"/>
      <c r="D71" s="21"/>
      <c r="E71" s="21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x14ac:dyDescent="0.2">
      <c r="A72" s="21"/>
      <c r="B72" s="21"/>
      <c r="C72" s="21"/>
      <c r="D72" s="21"/>
      <c r="E72" s="21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x14ac:dyDescent="0.2">
      <c r="A73" s="21"/>
      <c r="B73" s="21"/>
      <c r="C73" s="21"/>
      <c r="D73" s="21"/>
      <c r="E73" s="21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x14ac:dyDescent="0.2">
      <c r="A74" s="21"/>
      <c r="B74" s="21"/>
      <c r="C74" s="21"/>
      <c r="D74" s="21"/>
      <c r="E74" s="21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x14ac:dyDescent="0.2">
      <c r="A75" s="21"/>
      <c r="B75" s="21"/>
      <c r="C75" s="21"/>
      <c r="D75" s="21"/>
      <c r="E75" s="21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x14ac:dyDescent="0.2">
      <c r="A76" s="21"/>
      <c r="B76" s="21"/>
      <c r="C76" s="21"/>
      <c r="D76" s="21"/>
      <c r="E76" s="21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x14ac:dyDescent="0.2">
      <c r="A77" s="21"/>
      <c r="B77" s="21"/>
      <c r="C77" s="21"/>
      <c r="D77" s="21"/>
      <c r="E77" s="21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x14ac:dyDescent="0.2">
      <c r="A78" s="21"/>
      <c r="B78" s="21"/>
      <c r="C78" s="21"/>
      <c r="D78" s="21"/>
      <c r="E78" s="21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x14ac:dyDescent="0.2">
      <c r="A79" s="21"/>
      <c r="B79" s="21"/>
      <c r="C79" s="21"/>
      <c r="D79" s="21"/>
      <c r="E79" s="21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x14ac:dyDescent="0.2">
      <c r="A80" s="21"/>
      <c r="B80" s="21"/>
      <c r="C80" s="21"/>
      <c r="D80" s="21"/>
      <c r="E80" s="21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x14ac:dyDescent="0.2">
      <c r="A81" s="21"/>
      <c r="B81" s="21"/>
      <c r="C81" s="21"/>
      <c r="D81" s="21"/>
      <c r="E81" s="21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x14ac:dyDescent="0.2">
      <c r="A82" s="21"/>
      <c r="B82" s="21"/>
      <c r="C82" s="21"/>
      <c r="D82" s="21"/>
      <c r="E82" s="21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x14ac:dyDescent="0.2">
      <c r="A83" s="21"/>
      <c r="B83" s="21"/>
      <c r="C83" s="21"/>
      <c r="D83" s="21"/>
      <c r="E83" s="21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x14ac:dyDescent="0.2">
      <c r="A84" s="21"/>
      <c r="B84" s="21"/>
      <c r="C84" s="21"/>
      <c r="D84" s="21"/>
      <c r="E84" s="21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x14ac:dyDescent="0.2">
      <c r="A85" s="21"/>
      <c r="B85" s="21"/>
      <c r="C85" s="21"/>
      <c r="D85" s="21"/>
      <c r="E85" s="21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x14ac:dyDescent="0.2">
      <c r="A86" s="21"/>
      <c r="B86" s="21"/>
      <c r="C86" s="21"/>
      <c r="D86" s="21"/>
      <c r="E86" s="21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x14ac:dyDescent="0.2">
      <c r="A87" s="21"/>
      <c r="B87" s="21"/>
      <c r="C87" s="21"/>
      <c r="D87" s="21"/>
      <c r="E87" s="21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x14ac:dyDescent="0.2">
      <c r="A88" s="21"/>
      <c r="B88" s="21"/>
      <c r="C88" s="21"/>
      <c r="D88" s="21"/>
      <c r="E88" s="21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x14ac:dyDescent="0.2">
      <c r="A89" s="21"/>
      <c r="B89" s="21"/>
      <c r="C89" s="21"/>
      <c r="D89" s="21"/>
      <c r="E89" s="21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x14ac:dyDescent="0.2">
      <c r="A90" s="21"/>
      <c r="B90" s="21"/>
      <c r="C90" s="21"/>
      <c r="D90" s="21"/>
      <c r="E90" s="21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x14ac:dyDescent="0.2">
      <c r="A91" s="21"/>
      <c r="B91" s="21"/>
      <c r="C91" s="21"/>
      <c r="D91" s="21"/>
      <c r="E91" s="21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x14ac:dyDescent="0.2">
      <c r="A92" s="21"/>
      <c r="B92" s="21"/>
      <c r="C92" s="21"/>
      <c r="D92" s="21"/>
      <c r="E92" s="21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x14ac:dyDescent="0.2">
      <c r="A93" s="21"/>
      <c r="B93" s="21"/>
      <c r="C93" s="21"/>
      <c r="D93" s="21"/>
      <c r="E93" s="21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x14ac:dyDescent="0.2">
      <c r="A94" s="21"/>
      <c r="B94" s="21"/>
      <c r="C94" s="21"/>
      <c r="D94" s="21"/>
      <c r="E94" s="21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x14ac:dyDescent="0.2">
      <c r="A95" s="21"/>
      <c r="B95" s="21"/>
      <c r="C95" s="21"/>
      <c r="D95" s="21"/>
      <c r="E95" s="21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x14ac:dyDescent="0.2">
      <c r="A96" s="21"/>
      <c r="B96" s="21"/>
      <c r="C96" s="21"/>
      <c r="D96" s="21"/>
      <c r="E96" s="21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x14ac:dyDescent="0.2">
      <c r="A97" s="21"/>
      <c r="B97" s="21"/>
      <c r="C97" s="21"/>
      <c r="D97" s="21"/>
      <c r="E97" s="21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x14ac:dyDescent="0.2">
      <c r="A98" s="21"/>
      <c r="B98" s="21"/>
      <c r="C98" s="21"/>
      <c r="D98" s="21"/>
      <c r="E98" s="21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x14ac:dyDescent="0.2">
      <c r="A99" s="21"/>
      <c r="B99" s="21"/>
      <c r="C99" s="21"/>
      <c r="D99" s="21"/>
      <c r="E99" s="21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x14ac:dyDescent="0.2">
      <c r="A100" s="21"/>
      <c r="B100" s="21"/>
      <c r="C100" s="21"/>
      <c r="D100" s="21"/>
      <c r="E100" s="21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x14ac:dyDescent="0.2">
      <c r="A101" s="21"/>
      <c r="B101" s="21"/>
      <c r="C101" s="21"/>
      <c r="D101" s="21"/>
      <c r="E101" s="21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x14ac:dyDescent="0.2">
      <c r="A102" s="21"/>
      <c r="B102" s="21"/>
      <c r="C102" s="21"/>
      <c r="D102" s="21"/>
      <c r="E102" s="21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x14ac:dyDescent="0.2">
      <c r="A103" s="21"/>
      <c r="B103" s="21"/>
      <c r="C103" s="21"/>
      <c r="D103" s="21"/>
      <c r="E103" s="21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x14ac:dyDescent="0.2">
      <c r="A104" s="21"/>
      <c r="B104" s="21"/>
      <c r="C104" s="21"/>
      <c r="D104" s="21"/>
      <c r="E104" s="21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x14ac:dyDescent="0.2">
      <c r="A105" s="21"/>
      <c r="B105" s="21"/>
      <c r="C105" s="21"/>
      <c r="D105" s="21"/>
      <c r="E105" s="21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x14ac:dyDescent="0.2">
      <c r="A106" s="21"/>
      <c r="B106" s="21"/>
      <c r="C106" s="21"/>
      <c r="D106" s="21"/>
      <c r="E106" s="21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x14ac:dyDescent="0.2">
      <c r="A107" s="21"/>
      <c r="B107" s="21"/>
      <c r="C107" s="21"/>
      <c r="D107" s="21"/>
      <c r="E107" s="21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x14ac:dyDescent="0.2">
      <c r="A108" s="21"/>
      <c r="B108" s="21"/>
      <c r="C108" s="21"/>
      <c r="D108" s="21"/>
      <c r="E108" s="21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x14ac:dyDescent="0.2">
      <c r="A109" s="21"/>
      <c r="B109" s="21"/>
      <c r="C109" s="21"/>
      <c r="D109" s="21"/>
      <c r="E109" s="21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x14ac:dyDescent="0.2">
      <c r="A110" s="21"/>
      <c r="B110" s="21"/>
      <c r="C110" s="21"/>
      <c r="D110" s="21"/>
      <c r="E110" s="21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x14ac:dyDescent="0.2">
      <c r="A111" s="21"/>
      <c r="B111" s="21"/>
      <c r="C111" s="21"/>
      <c r="D111" s="21"/>
      <c r="E111" s="21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x14ac:dyDescent="0.2">
      <c r="A112" s="21"/>
      <c r="B112" s="21"/>
      <c r="C112" s="21"/>
      <c r="D112" s="21"/>
      <c r="E112" s="21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x14ac:dyDescent="0.2">
      <c r="A113" s="21"/>
      <c r="B113" s="21"/>
      <c r="C113" s="21"/>
      <c r="D113" s="21"/>
      <c r="E113" s="21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x14ac:dyDescent="0.2">
      <c r="A114" s="21"/>
      <c r="B114" s="21"/>
      <c r="C114" s="21"/>
      <c r="D114" s="21"/>
      <c r="E114" s="21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x14ac:dyDescent="0.2">
      <c r="A115" s="21"/>
      <c r="B115" s="21"/>
      <c r="C115" s="21"/>
      <c r="D115" s="21"/>
      <c r="E115" s="21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x14ac:dyDescent="0.2">
      <c r="A116" s="21"/>
      <c r="B116" s="21"/>
      <c r="C116" s="21"/>
      <c r="D116" s="21"/>
      <c r="E116" s="21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x14ac:dyDescent="0.2">
      <c r="A117" s="21"/>
      <c r="B117" s="21"/>
      <c r="C117" s="21"/>
      <c r="D117" s="21"/>
      <c r="E117" s="21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x14ac:dyDescent="0.2">
      <c r="A118" s="21"/>
      <c r="B118" s="21"/>
      <c r="C118" s="21"/>
      <c r="D118" s="21"/>
      <c r="E118" s="21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x14ac:dyDescent="0.2">
      <c r="A119" s="21"/>
      <c r="B119" s="21"/>
      <c r="C119" s="21"/>
      <c r="D119" s="21"/>
      <c r="E119" s="21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x14ac:dyDescent="0.2">
      <c r="A120" s="21"/>
      <c r="B120" s="21"/>
      <c r="C120" s="21"/>
      <c r="D120" s="21"/>
      <c r="E120" s="21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x14ac:dyDescent="0.2">
      <c r="A121" s="21"/>
      <c r="B121" s="21"/>
      <c r="C121" s="21"/>
      <c r="D121" s="21"/>
      <c r="E121" s="21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x14ac:dyDescent="0.2">
      <c r="A122" s="21"/>
      <c r="B122" s="21"/>
      <c r="C122" s="21"/>
      <c r="D122" s="21"/>
      <c r="E122" s="21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x14ac:dyDescent="0.2">
      <c r="A123" s="21"/>
      <c r="B123" s="21"/>
      <c r="C123" s="21"/>
      <c r="D123" s="21"/>
      <c r="E123" s="21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x14ac:dyDescent="0.2">
      <c r="A124" s="21"/>
      <c r="B124" s="21"/>
      <c r="C124" s="21"/>
      <c r="D124" s="21"/>
      <c r="E124" s="21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x14ac:dyDescent="0.2">
      <c r="A125" s="21"/>
      <c r="B125" s="21"/>
      <c r="C125" s="21"/>
      <c r="D125" s="21"/>
      <c r="E125" s="21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x14ac:dyDescent="0.2">
      <c r="A126" s="21"/>
      <c r="B126" s="21"/>
      <c r="C126" s="21"/>
      <c r="D126" s="21"/>
      <c r="E126" s="21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x14ac:dyDescent="0.2">
      <c r="A127" s="21"/>
      <c r="B127" s="21"/>
      <c r="C127" s="21"/>
      <c r="D127" s="21"/>
      <c r="E127" s="21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x14ac:dyDescent="0.2">
      <c r="A128" s="21"/>
      <c r="B128" s="21"/>
      <c r="C128" s="21"/>
      <c r="D128" s="21"/>
      <c r="E128" s="21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x14ac:dyDescent="0.2">
      <c r="A129" s="21"/>
      <c r="B129" s="21"/>
      <c r="C129" s="21"/>
      <c r="D129" s="21"/>
      <c r="E129" s="21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x14ac:dyDescent="0.2">
      <c r="A130" s="21"/>
      <c r="B130" s="21"/>
      <c r="C130" s="21"/>
      <c r="D130" s="21"/>
      <c r="E130" s="21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x14ac:dyDescent="0.2">
      <c r="A131" s="21"/>
      <c r="B131" s="21"/>
      <c r="C131" s="21"/>
      <c r="D131" s="21"/>
      <c r="E131" s="21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x14ac:dyDescent="0.2">
      <c r="A132" s="21"/>
      <c r="B132" s="21"/>
      <c r="C132" s="21"/>
      <c r="D132" s="21"/>
      <c r="E132" s="21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x14ac:dyDescent="0.2">
      <c r="A133" s="21"/>
      <c r="B133" s="21"/>
      <c r="C133" s="21"/>
      <c r="D133" s="21"/>
      <c r="E133" s="21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x14ac:dyDescent="0.2">
      <c r="A134" s="21"/>
      <c r="B134" s="21"/>
      <c r="C134" s="21"/>
      <c r="D134" s="21"/>
      <c r="E134" s="21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x14ac:dyDescent="0.2">
      <c r="A135" s="21"/>
      <c r="B135" s="21"/>
      <c r="C135" s="21"/>
      <c r="D135" s="21"/>
      <c r="E135" s="21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x14ac:dyDescent="0.2">
      <c r="A136" s="21"/>
      <c r="B136" s="21"/>
      <c r="C136" s="21"/>
      <c r="D136" s="21"/>
      <c r="E136" s="21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x14ac:dyDescent="0.2">
      <c r="A137" s="21"/>
      <c r="B137" s="21"/>
      <c r="C137" s="21"/>
      <c r="D137" s="21"/>
      <c r="E137" s="21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x14ac:dyDescent="0.2">
      <c r="A138" s="21"/>
      <c r="B138" s="21"/>
      <c r="C138" s="21"/>
      <c r="D138" s="21"/>
      <c r="E138" s="21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x14ac:dyDescent="0.2">
      <c r="A139" s="21"/>
      <c r="B139" s="21"/>
      <c r="C139" s="21"/>
      <c r="D139" s="21"/>
      <c r="E139" s="21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x14ac:dyDescent="0.2">
      <c r="A140" s="21"/>
      <c r="B140" s="21"/>
      <c r="C140" s="21"/>
      <c r="D140" s="21"/>
      <c r="E140" s="21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x14ac:dyDescent="0.2">
      <c r="A141" s="21"/>
      <c r="B141" s="21"/>
      <c r="C141" s="21"/>
      <c r="D141" s="21"/>
      <c r="E141" s="21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x14ac:dyDescent="0.2">
      <c r="A142" s="21"/>
      <c r="B142" s="21"/>
      <c r="C142" s="21"/>
      <c r="D142" s="21"/>
      <c r="E142" s="21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x14ac:dyDescent="0.2">
      <c r="A143" s="21"/>
      <c r="B143" s="21"/>
      <c r="C143" s="21"/>
      <c r="D143" s="21"/>
      <c r="E143" s="21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x14ac:dyDescent="0.2">
      <c r="A144" s="21"/>
      <c r="B144" s="21"/>
      <c r="C144" s="21"/>
      <c r="D144" s="21"/>
      <c r="E144" s="21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x14ac:dyDescent="0.2">
      <c r="A145" s="21"/>
      <c r="B145" s="21"/>
      <c r="C145" s="21"/>
      <c r="D145" s="21"/>
      <c r="E145" s="21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x14ac:dyDescent="0.2">
      <c r="A146" s="21"/>
      <c r="B146" s="21"/>
      <c r="C146" s="21"/>
      <c r="D146" s="21"/>
      <c r="E146" s="21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x14ac:dyDescent="0.2">
      <c r="A147" s="21"/>
      <c r="B147" s="21"/>
      <c r="C147" s="21"/>
      <c r="D147" s="21"/>
      <c r="E147" s="21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x14ac:dyDescent="0.2">
      <c r="A148" s="21"/>
      <c r="B148" s="21"/>
      <c r="C148" s="21"/>
      <c r="D148" s="21"/>
      <c r="E148" s="21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x14ac:dyDescent="0.2">
      <c r="A149" s="21"/>
      <c r="B149" s="21"/>
      <c r="C149" s="21"/>
      <c r="D149" s="21"/>
      <c r="E149" s="21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x14ac:dyDescent="0.2">
      <c r="A150" s="21"/>
      <c r="B150" s="21"/>
      <c r="C150" s="21"/>
      <c r="D150" s="21"/>
      <c r="E150" s="21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x14ac:dyDescent="0.2">
      <c r="A151" s="21"/>
      <c r="B151" s="21"/>
      <c r="C151" s="21"/>
      <c r="D151" s="21"/>
      <c r="E151" s="21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x14ac:dyDescent="0.2">
      <c r="A152" s="21"/>
      <c r="B152" s="21"/>
      <c r="C152" s="21"/>
      <c r="D152" s="21"/>
      <c r="E152" s="21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x14ac:dyDescent="0.2">
      <c r="A153" s="21"/>
      <c r="B153" s="21"/>
      <c r="C153" s="21"/>
      <c r="D153" s="21"/>
      <c r="E153" s="21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x14ac:dyDescent="0.2">
      <c r="A154" s="21"/>
      <c r="B154" s="21"/>
      <c r="C154" s="21"/>
      <c r="D154" s="21"/>
      <c r="E154" s="21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x14ac:dyDescent="0.2">
      <c r="A155" s="21"/>
      <c r="B155" s="21"/>
      <c r="C155" s="21"/>
      <c r="D155" s="21"/>
      <c r="E155" s="21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x14ac:dyDescent="0.2">
      <c r="A156" s="21"/>
      <c r="B156" s="21"/>
      <c r="C156" s="21"/>
      <c r="D156" s="21"/>
      <c r="E156" s="21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x14ac:dyDescent="0.2">
      <c r="A157" s="21"/>
      <c r="B157" s="21"/>
      <c r="C157" s="21"/>
      <c r="D157" s="21"/>
      <c r="E157" s="21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x14ac:dyDescent="0.2">
      <c r="A158" s="21"/>
      <c r="B158" s="21"/>
      <c r="C158" s="21"/>
      <c r="D158" s="21"/>
      <c r="E158" s="21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x14ac:dyDescent="0.2">
      <c r="A159" s="21"/>
      <c r="B159" s="21"/>
      <c r="C159" s="21"/>
      <c r="D159" s="21"/>
      <c r="E159" s="21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x14ac:dyDescent="0.2">
      <c r="A160" s="21"/>
      <c r="B160" s="21"/>
      <c r="C160" s="21"/>
      <c r="D160" s="21"/>
      <c r="E160" s="21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x14ac:dyDescent="0.2">
      <c r="A161" s="21"/>
      <c r="B161" s="21"/>
      <c r="C161" s="21"/>
      <c r="D161" s="21"/>
      <c r="E161" s="21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x14ac:dyDescent="0.2">
      <c r="A162" s="21"/>
      <c r="B162" s="21"/>
      <c r="C162" s="21"/>
      <c r="D162" s="21"/>
      <c r="E162" s="21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x14ac:dyDescent="0.2">
      <c r="A163" s="21"/>
      <c r="B163" s="21"/>
      <c r="C163" s="21"/>
      <c r="D163" s="21"/>
      <c r="E163" s="21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x14ac:dyDescent="0.2">
      <c r="A164" s="21"/>
      <c r="B164" s="21"/>
      <c r="C164" s="21"/>
      <c r="D164" s="21"/>
      <c r="E164" s="21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x14ac:dyDescent="0.2">
      <c r="A165" s="21"/>
      <c r="B165" s="21"/>
      <c r="C165" s="21"/>
      <c r="D165" s="21"/>
      <c r="E165" s="21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x14ac:dyDescent="0.2">
      <c r="A166" s="21"/>
      <c r="B166" s="21"/>
      <c r="C166" s="21"/>
      <c r="D166" s="21"/>
      <c r="E166" s="21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x14ac:dyDescent="0.2">
      <c r="A167" s="21"/>
      <c r="B167" s="21"/>
      <c r="C167" s="21"/>
      <c r="D167" s="21"/>
      <c r="E167" s="21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x14ac:dyDescent="0.2">
      <c r="A168" s="21"/>
      <c r="B168" s="21"/>
      <c r="C168" s="21"/>
      <c r="D168" s="21"/>
      <c r="E168" s="21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x14ac:dyDescent="0.2">
      <c r="A169" s="21"/>
      <c r="B169" s="21"/>
      <c r="C169" s="21"/>
      <c r="D169" s="21"/>
      <c r="E169" s="21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x14ac:dyDescent="0.2">
      <c r="A170" s="21"/>
      <c r="B170" s="21"/>
      <c r="C170" s="21"/>
      <c r="D170" s="21"/>
      <c r="E170" s="21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x14ac:dyDescent="0.2">
      <c r="A171" s="21"/>
      <c r="B171" s="21"/>
      <c r="C171" s="21"/>
      <c r="D171" s="21"/>
      <c r="E171" s="21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x14ac:dyDescent="0.2">
      <c r="A172" s="21"/>
      <c r="B172" s="21"/>
      <c r="C172" s="21"/>
      <c r="D172" s="21"/>
      <c r="E172" s="21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x14ac:dyDescent="0.2">
      <c r="A173" s="21"/>
      <c r="B173" s="21"/>
      <c r="C173" s="21"/>
      <c r="D173" s="21"/>
      <c r="E173" s="21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x14ac:dyDescent="0.2">
      <c r="A174" s="21"/>
      <c r="B174" s="21"/>
      <c r="C174" s="21"/>
      <c r="D174" s="21"/>
      <c r="E174" s="21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x14ac:dyDescent="0.2">
      <c r="A175" s="21"/>
      <c r="B175" s="21"/>
      <c r="C175" s="21"/>
      <c r="D175" s="21"/>
      <c r="E175" s="21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x14ac:dyDescent="0.2">
      <c r="A176" s="21"/>
      <c r="B176" s="21"/>
      <c r="C176" s="21"/>
      <c r="D176" s="21"/>
      <c r="E176" s="21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x14ac:dyDescent="0.2">
      <c r="A177" s="21"/>
      <c r="B177" s="21"/>
      <c r="C177" s="21"/>
      <c r="D177" s="21"/>
      <c r="E177" s="21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x14ac:dyDescent="0.2">
      <c r="A178" s="21"/>
      <c r="B178" s="21"/>
      <c r="C178" s="21"/>
      <c r="D178" s="21"/>
      <c r="E178" s="21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x14ac:dyDescent="0.2">
      <c r="A179" s="21"/>
      <c r="B179" s="21"/>
      <c r="C179" s="21"/>
      <c r="D179" s="21"/>
      <c r="E179" s="21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x14ac:dyDescent="0.2">
      <c r="A180" s="21"/>
      <c r="B180" s="21"/>
      <c r="C180" s="21"/>
      <c r="D180" s="21"/>
      <c r="E180" s="21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x14ac:dyDescent="0.2">
      <c r="A181" s="21"/>
      <c r="B181" s="21"/>
      <c r="C181" s="21"/>
      <c r="D181" s="21"/>
      <c r="E181" s="21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x14ac:dyDescent="0.2">
      <c r="A182" s="21"/>
      <c r="B182" s="21"/>
      <c r="C182" s="21"/>
      <c r="D182" s="21"/>
      <c r="E182" s="21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x14ac:dyDescent="0.2">
      <c r="A183" s="21"/>
      <c r="B183" s="21"/>
      <c r="C183" s="21"/>
      <c r="D183" s="21"/>
      <c r="E183" s="21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x14ac:dyDescent="0.2">
      <c r="A184" s="21"/>
      <c r="B184" s="21"/>
      <c r="C184" s="21"/>
      <c r="D184" s="21"/>
      <c r="E184" s="21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x14ac:dyDescent="0.2">
      <c r="A185" s="21"/>
      <c r="B185" s="21"/>
      <c r="C185" s="21"/>
      <c r="D185" s="21"/>
      <c r="E185" s="21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x14ac:dyDescent="0.2">
      <c r="A186" s="21"/>
      <c r="B186" s="21"/>
      <c r="C186" s="21"/>
      <c r="D186" s="21"/>
      <c r="E186" s="21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x14ac:dyDescent="0.2">
      <c r="A187" s="21"/>
      <c r="B187" s="21"/>
      <c r="C187" s="21"/>
      <c r="D187" s="21"/>
      <c r="E187" s="21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x14ac:dyDescent="0.2">
      <c r="A188" s="21"/>
      <c r="B188" s="21"/>
      <c r="C188" s="21"/>
      <c r="D188" s="21"/>
      <c r="E188" s="21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x14ac:dyDescent="0.2">
      <c r="A189" s="21"/>
      <c r="B189" s="21"/>
      <c r="C189" s="21"/>
      <c r="D189" s="21"/>
      <c r="E189" s="21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x14ac:dyDescent="0.2">
      <c r="A190" s="21"/>
      <c r="B190" s="21"/>
      <c r="C190" s="21"/>
      <c r="D190" s="21"/>
      <c r="E190" s="21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x14ac:dyDescent="0.2">
      <c r="A191" s="21"/>
      <c r="B191" s="21"/>
      <c r="C191" s="21"/>
      <c r="D191" s="21"/>
      <c r="E191" s="21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x14ac:dyDescent="0.2">
      <c r="A192" s="21"/>
      <c r="B192" s="21"/>
      <c r="C192" s="21"/>
      <c r="D192" s="21"/>
      <c r="E192" s="21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x14ac:dyDescent="0.2">
      <c r="A193" s="21"/>
      <c r="B193" s="21"/>
      <c r="C193" s="21"/>
      <c r="D193" s="21"/>
      <c r="E193" s="21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x14ac:dyDescent="0.2">
      <c r="A194" s="21"/>
      <c r="B194" s="21"/>
      <c r="C194" s="21"/>
      <c r="D194" s="21"/>
      <c r="E194" s="21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x14ac:dyDescent="0.2">
      <c r="A195" s="21"/>
      <c r="B195" s="21"/>
      <c r="C195" s="21"/>
      <c r="D195" s="21"/>
      <c r="E195" s="21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x14ac:dyDescent="0.2">
      <c r="A196" s="21"/>
      <c r="B196" s="21"/>
      <c r="C196" s="21"/>
      <c r="D196" s="21"/>
      <c r="E196" s="21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x14ac:dyDescent="0.2">
      <c r="A197" s="21"/>
      <c r="B197" s="21"/>
      <c r="C197" s="21"/>
      <c r="D197" s="21"/>
      <c r="E197" s="21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x14ac:dyDescent="0.2">
      <c r="A198" s="21"/>
      <c r="B198" s="21"/>
      <c r="C198" s="21"/>
      <c r="D198" s="21"/>
      <c r="E198" s="21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x14ac:dyDescent="0.2">
      <c r="A199" s="21"/>
      <c r="B199" s="21"/>
      <c r="C199" s="21"/>
      <c r="D199" s="21"/>
      <c r="E199" s="21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x14ac:dyDescent="0.2">
      <c r="A200" s="21"/>
      <c r="B200" s="21"/>
      <c r="C200" s="21"/>
      <c r="D200" s="21"/>
      <c r="E200" s="21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x14ac:dyDescent="0.2">
      <c r="A201" s="21"/>
      <c r="B201" s="21"/>
      <c r="C201" s="21"/>
      <c r="D201" s="21"/>
      <c r="E201" s="21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x14ac:dyDescent="0.2">
      <c r="A202" s="21"/>
      <c r="B202" s="21"/>
      <c r="C202" s="21"/>
      <c r="D202" s="21"/>
      <c r="E202" s="21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x14ac:dyDescent="0.2">
      <c r="A203" s="21"/>
      <c r="B203" s="21"/>
      <c r="C203" s="21"/>
      <c r="D203" s="21"/>
      <c r="E203" s="21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x14ac:dyDescent="0.2">
      <c r="A204" s="21"/>
      <c r="B204" s="21"/>
      <c r="C204" s="21"/>
      <c r="D204" s="21"/>
      <c r="E204" s="21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x14ac:dyDescent="0.2">
      <c r="A205" s="21"/>
      <c r="B205" s="21"/>
      <c r="C205" s="21"/>
      <c r="D205" s="21"/>
      <c r="E205" s="21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x14ac:dyDescent="0.2">
      <c r="A206" s="21"/>
      <c r="B206" s="21"/>
      <c r="C206" s="21"/>
      <c r="D206" s="21"/>
      <c r="E206" s="21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x14ac:dyDescent="0.2">
      <c r="A207" s="21"/>
      <c r="B207" s="21"/>
      <c r="C207" s="21"/>
      <c r="D207" s="21"/>
      <c r="E207" s="21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x14ac:dyDescent="0.2">
      <c r="A208" s="21"/>
      <c r="B208" s="21"/>
      <c r="C208" s="21"/>
      <c r="D208" s="21"/>
      <c r="E208" s="21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x14ac:dyDescent="0.2">
      <c r="A209" s="21"/>
      <c r="B209" s="21"/>
      <c r="C209" s="21"/>
      <c r="D209" s="21"/>
      <c r="E209" s="21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x14ac:dyDescent="0.2">
      <c r="A210" s="21"/>
      <c r="B210" s="21"/>
      <c r="C210" s="21"/>
      <c r="D210" s="21"/>
      <c r="E210" s="21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x14ac:dyDescent="0.2">
      <c r="A211" s="21"/>
      <c r="B211" s="21"/>
      <c r="C211" s="21"/>
      <c r="D211" s="21"/>
      <c r="E211" s="21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x14ac:dyDescent="0.2">
      <c r="A212" s="21"/>
      <c r="B212" s="21"/>
      <c r="C212" s="21"/>
      <c r="D212" s="21"/>
      <c r="E212" s="21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x14ac:dyDescent="0.2">
      <c r="A213" s="21"/>
      <c r="B213" s="21"/>
      <c r="C213" s="21"/>
      <c r="D213" s="21"/>
      <c r="E213" s="21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x14ac:dyDescent="0.2">
      <c r="A214" s="21"/>
      <c r="B214" s="21"/>
      <c r="C214" s="21"/>
      <c r="D214" s="21"/>
      <c r="E214" s="21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x14ac:dyDescent="0.2">
      <c r="A215" s="21"/>
      <c r="B215" s="21"/>
      <c r="C215" s="21"/>
      <c r="D215" s="21"/>
      <c r="E215" s="21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x14ac:dyDescent="0.2">
      <c r="A216" s="21"/>
      <c r="B216" s="21"/>
      <c r="C216" s="21"/>
      <c r="D216" s="21"/>
      <c r="E216" s="21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x14ac:dyDescent="0.2">
      <c r="A217" s="21"/>
      <c r="B217" s="21"/>
      <c r="C217" s="21"/>
      <c r="D217" s="21"/>
      <c r="E217" s="21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x14ac:dyDescent="0.2">
      <c r="A218" s="21"/>
      <c r="B218" s="21"/>
      <c r="C218" s="21"/>
      <c r="D218" s="21"/>
      <c r="E218" s="21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x14ac:dyDescent="0.2">
      <c r="A219" s="21"/>
      <c r="B219" s="21"/>
      <c r="C219" s="21"/>
      <c r="D219" s="21"/>
      <c r="E219" s="21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x14ac:dyDescent="0.2">
      <c r="A220" s="21"/>
      <c r="B220" s="21"/>
      <c r="C220" s="21"/>
      <c r="D220" s="21"/>
      <c r="E220" s="21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x14ac:dyDescent="0.2">
      <c r="A221" s="21"/>
      <c r="B221" s="21"/>
      <c r="C221" s="21"/>
      <c r="D221" s="21"/>
      <c r="E221" s="21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x14ac:dyDescent="0.2">
      <c r="A222" s="21"/>
      <c r="B222" s="21"/>
      <c r="C222" s="21"/>
      <c r="D222" s="21"/>
      <c r="E222" s="21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x14ac:dyDescent="0.2">
      <c r="A223" s="21"/>
      <c r="B223" s="21"/>
      <c r="C223" s="21"/>
      <c r="D223" s="21"/>
      <c r="E223" s="21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x14ac:dyDescent="0.2">
      <c r="A224" s="21"/>
      <c r="B224" s="21"/>
      <c r="C224" s="21"/>
      <c r="D224" s="21"/>
      <c r="E224" s="21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x14ac:dyDescent="0.2">
      <c r="A225" s="21"/>
      <c r="B225" s="21"/>
      <c r="C225" s="21"/>
      <c r="D225" s="21"/>
      <c r="E225" s="21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x14ac:dyDescent="0.2">
      <c r="A226" s="21"/>
      <c r="B226" s="21"/>
      <c r="C226" s="21"/>
      <c r="D226" s="21"/>
      <c r="E226" s="21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x14ac:dyDescent="0.2">
      <c r="A227" s="21"/>
      <c r="B227" s="21"/>
      <c r="C227" s="21"/>
      <c r="D227" s="21"/>
      <c r="E227" s="21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x14ac:dyDescent="0.2">
      <c r="A228" s="21"/>
      <c r="B228" s="21"/>
      <c r="C228" s="21"/>
      <c r="D228" s="21"/>
      <c r="E228" s="21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x14ac:dyDescent="0.2">
      <c r="A229" s="21"/>
      <c r="B229" s="21"/>
      <c r="C229" s="21"/>
      <c r="D229" s="21"/>
      <c r="E229" s="21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x14ac:dyDescent="0.2">
      <c r="A230" s="21"/>
      <c r="B230" s="21"/>
      <c r="C230" s="21"/>
      <c r="D230" s="21"/>
      <c r="E230" s="21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x14ac:dyDescent="0.2">
      <c r="A231" s="21"/>
      <c r="B231" s="21"/>
      <c r="C231" s="21"/>
      <c r="D231" s="21"/>
      <c r="E231" s="21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x14ac:dyDescent="0.2">
      <c r="A232" s="21"/>
      <c r="B232" s="21"/>
      <c r="C232" s="21"/>
      <c r="D232" s="21"/>
      <c r="E232" s="21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x14ac:dyDescent="0.2">
      <c r="A233" s="21"/>
      <c r="B233" s="21"/>
      <c r="C233" s="21"/>
      <c r="D233" s="21"/>
      <c r="E233" s="21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x14ac:dyDescent="0.2">
      <c r="A234" s="21"/>
      <c r="B234" s="21"/>
      <c r="C234" s="21"/>
      <c r="D234" s="21"/>
      <c r="E234" s="21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x14ac:dyDescent="0.2">
      <c r="A235" s="21"/>
      <c r="B235" s="21"/>
      <c r="C235" s="21"/>
      <c r="D235" s="21"/>
      <c r="E235" s="21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x14ac:dyDescent="0.2">
      <c r="A236" s="21"/>
      <c r="B236" s="21"/>
      <c r="C236" s="21"/>
      <c r="D236" s="21"/>
      <c r="E236" s="21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x14ac:dyDescent="0.2">
      <c r="A237" s="21"/>
      <c r="B237" s="21"/>
      <c r="C237" s="21"/>
      <c r="D237" s="21"/>
      <c r="E237" s="21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x14ac:dyDescent="0.2">
      <c r="A238" s="21"/>
      <c r="B238" s="21"/>
      <c r="C238" s="21"/>
      <c r="D238" s="21"/>
      <c r="E238" s="21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x14ac:dyDescent="0.2">
      <c r="A239" s="21"/>
      <c r="B239" s="21"/>
      <c r="C239" s="21"/>
      <c r="D239" s="21"/>
      <c r="E239" s="21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x14ac:dyDescent="0.2">
      <c r="A240" s="21"/>
      <c r="B240" s="21"/>
      <c r="C240" s="21"/>
      <c r="D240" s="21"/>
      <c r="E240" s="21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x14ac:dyDescent="0.2">
      <c r="A241" s="21"/>
      <c r="B241" s="21"/>
      <c r="C241" s="21"/>
      <c r="D241" s="21"/>
      <c r="E241" s="21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x14ac:dyDescent="0.2">
      <c r="A242" s="21"/>
      <c r="B242" s="21"/>
      <c r="C242" s="21"/>
      <c r="D242" s="21"/>
      <c r="E242" s="21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x14ac:dyDescent="0.2">
      <c r="A243" s="21"/>
      <c r="B243" s="21"/>
      <c r="C243" s="21"/>
      <c r="D243" s="21"/>
      <c r="E243" s="21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x14ac:dyDescent="0.2">
      <c r="A244" s="21"/>
      <c r="B244" s="21"/>
      <c r="C244" s="21"/>
      <c r="D244" s="21"/>
      <c r="E244" s="21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x14ac:dyDescent="0.2">
      <c r="A245" s="21"/>
      <c r="B245" s="21"/>
      <c r="C245" s="21"/>
      <c r="D245" s="21"/>
      <c r="E245" s="21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x14ac:dyDescent="0.2">
      <c r="A246" s="21"/>
      <c r="B246" s="21"/>
      <c r="C246" s="21"/>
      <c r="D246" s="21"/>
      <c r="E246" s="21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x14ac:dyDescent="0.2">
      <c r="A247" s="21"/>
      <c r="B247" s="21"/>
      <c r="C247" s="21"/>
      <c r="D247" s="21"/>
      <c r="E247" s="21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x14ac:dyDescent="0.2">
      <c r="A248" s="21"/>
      <c r="B248" s="21"/>
      <c r="C248" s="21"/>
      <c r="D248" s="21"/>
      <c r="E248" s="21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x14ac:dyDescent="0.2">
      <c r="A249" s="21"/>
      <c r="B249" s="21"/>
      <c r="C249" s="21"/>
      <c r="D249" s="21"/>
      <c r="E249" s="21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x14ac:dyDescent="0.2">
      <c r="A250" s="21"/>
      <c r="B250" s="21"/>
      <c r="C250" s="21"/>
      <c r="D250" s="21"/>
      <c r="E250" s="21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x14ac:dyDescent="0.2">
      <c r="A251" s="21"/>
      <c r="B251" s="21"/>
      <c r="C251" s="21"/>
      <c r="D251" s="21"/>
      <c r="E251" s="21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x14ac:dyDescent="0.2">
      <c r="A252" s="21"/>
      <c r="B252" s="21"/>
      <c r="C252" s="21"/>
      <c r="D252" s="21"/>
      <c r="E252" s="21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x14ac:dyDescent="0.2">
      <c r="A253" s="21"/>
      <c r="B253" s="21"/>
      <c r="C253" s="21"/>
      <c r="D253" s="21"/>
      <c r="E253" s="21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x14ac:dyDescent="0.2">
      <c r="A254" s="21"/>
      <c r="B254" s="21"/>
      <c r="C254" s="21"/>
      <c r="D254" s="21"/>
      <c r="E254" s="21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x14ac:dyDescent="0.2">
      <c r="A255" s="21"/>
      <c r="B255" s="21"/>
      <c r="C255" s="21"/>
      <c r="D255" s="21"/>
      <c r="E255" s="21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x14ac:dyDescent="0.2">
      <c r="A256" s="21"/>
      <c r="B256" s="21"/>
      <c r="C256" s="21"/>
      <c r="D256" s="21"/>
      <c r="E256" s="21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x14ac:dyDescent="0.2">
      <c r="A257" s="21"/>
      <c r="B257" s="21"/>
      <c r="C257" s="21"/>
      <c r="D257" s="21"/>
      <c r="E257" s="21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x14ac:dyDescent="0.2">
      <c r="A258" s="21"/>
      <c r="B258" s="21"/>
      <c r="C258" s="21"/>
      <c r="D258" s="21"/>
      <c r="E258" s="21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x14ac:dyDescent="0.2">
      <c r="A259" s="21"/>
      <c r="B259" s="21"/>
      <c r="C259" s="21"/>
      <c r="D259" s="21"/>
      <c r="E259" s="21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x14ac:dyDescent="0.2">
      <c r="A260" s="21"/>
      <c r="B260" s="21"/>
      <c r="C260" s="21"/>
      <c r="D260" s="21"/>
      <c r="E260" s="21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x14ac:dyDescent="0.2">
      <c r="A261" s="21"/>
      <c r="B261" s="21"/>
      <c r="C261" s="21"/>
      <c r="D261" s="21"/>
      <c r="E261" s="21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x14ac:dyDescent="0.2">
      <c r="A262" s="21"/>
      <c r="B262" s="21"/>
      <c r="C262" s="21"/>
      <c r="D262" s="21"/>
      <c r="E262" s="21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x14ac:dyDescent="0.2">
      <c r="A263" s="21"/>
      <c r="B263" s="21"/>
      <c r="C263" s="21"/>
      <c r="D263" s="21"/>
      <c r="E263" s="21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x14ac:dyDescent="0.2">
      <c r="A264" s="21"/>
      <c r="B264" s="21"/>
      <c r="C264" s="21"/>
      <c r="D264" s="21"/>
      <c r="E264" s="21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x14ac:dyDescent="0.2">
      <c r="A265" s="21"/>
      <c r="B265" s="21"/>
      <c r="C265" s="21"/>
      <c r="D265" s="21"/>
      <c r="E265" s="21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x14ac:dyDescent="0.2">
      <c r="A266" s="21"/>
      <c r="B266" s="21"/>
      <c r="C266" s="21"/>
      <c r="D266" s="21"/>
      <c r="E266" s="21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x14ac:dyDescent="0.2">
      <c r="A267" s="21"/>
      <c r="B267" s="21"/>
      <c r="C267" s="21"/>
      <c r="D267" s="21"/>
      <c r="E267" s="21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x14ac:dyDescent="0.2">
      <c r="A268" s="21"/>
      <c r="B268" s="21"/>
      <c r="C268" s="21"/>
      <c r="D268" s="21"/>
      <c r="E268" s="21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x14ac:dyDescent="0.2">
      <c r="A269" s="21"/>
      <c r="B269" s="21"/>
      <c r="C269" s="21"/>
      <c r="D269" s="21"/>
      <c r="E269" s="21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x14ac:dyDescent="0.2">
      <c r="A270" s="21"/>
      <c r="B270" s="21"/>
      <c r="C270" s="21"/>
      <c r="D270" s="21"/>
      <c r="E270" s="21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x14ac:dyDescent="0.2">
      <c r="A271" s="21"/>
      <c r="B271" s="21"/>
      <c r="C271" s="21"/>
      <c r="D271" s="21"/>
      <c r="E271" s="21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x14ac:dyDescent="0.2">
      <c r="A272" s="21"/>
      <c r="B272" s="21"/>
      <c r="C272" s="21"/>
      <c r="D272" s="21"/>
      <c r="E272" s="21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x14ac:dyDescent="0.2">
      <c r="A273" s="21"/>
      <c r="B273" s="21"/>
      <c r="C273" s="21"/>
      <c r="D273" s="21"/>
      <c r="E273" s="21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x14ac:dyDescent="0.2">
      <c r="A274" s="21"/>
      <c r="B274" s="21"/>
      <c r="C274" s="21"/>
      <c r="D274" s="21"/>
      <c r="E274" s="21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x14ac:dyDescent="0.2">
      <c r="A275" s="21"/>
      <c r="B275" s="21"/>
      <c r="C275" s="21"/>
      <c r="D275" s="21"/>
      <c r="E275" s="21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x14ac:dyDescent="0.2">
      <c r="A276" s="21"/>
      <c r="B276" s="21"/>
      <c r="C276" s="21"/>
      <c r="D276" s="21"/>
      <c r="E276" s="21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x14ac:dyDescent="0.2">
      <c r="A277" s="21"/>
      <c r="B277" s="21"/>
      <c r="C277" s="21"/>
      <c r="D277" s="21"/>
      <c r="E277" s="21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x14ac:dyDescent="0.2">
      <c r="A278" s="21"/>
      <c r="B278" s="21"/>
      <c r="C278" s="21"/>
      <c r="D278" s="21"/>
      <c r="E278" s="21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x14ac:dyDescent="0.2">
      <c r="A279" s="21"/>
      <c r="B279" s="21"/>
      <c r="C279" s="21"/>
      <c r="D279" s="21"/>
      <c r="E279" s="21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x14ac:dyDescent="0.2">
      <c r="A280" s="21"/>
      <c r="B280" s="21"/>
      <c r="C280" s="21"/>
      <c r="D280" s="21"/>
      <c r="E280" s="21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x14ac:dyDescent="0.2">
      <c r="A281" s="21"/>
      <c r="B281" s="21"/>
      <c r="C281" s="21"/>
      <c r="D281" s="21"/>
      <c r="E281" s="21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x14ac:dyDescent="0.2">
      <c r="A282" s="21"/>
      <c r="B282" s="21"/>
      <c r="C282" s="21"/>
      <c r="D282" s="21"/>
      <c r="E282" s="21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x14ac:dyDescent="0.2">
      <c r="A283" s="21"/>
      <c r="B283" s="21"/>
      <c r="C283" s="21"/>
      <c r="D283" s="21"/>
      <c r="E283" s="21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x14ac:dyDescent="0.2">
      <c r="A284" s="21"/>
      <c r="B284" s="21"/>
      <c r="C284" s="21"/>
      <c r="D284" s="21"/>
      <c r="E284" s="21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x14ac:dyDescent="0.2">
      <c r="A285" s="21"/>
      <c r="B285" s="21"/>
      <c r="C285" s="21"/>
      <c r="D285" s="21"/>
      <c r="E285" s="21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x14ac:dyDescent="0.2">
      <c r="A286" s="21"/>
      <c r="B286" s="21"/>
      <c r="C286" s="21"/>
      <c r="D286" s="21"/>
      <c r="E286" s="21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x14ac:dyDescent="0.2">
      <c r="A287" s="21"/>
      <c r="B287" s="21"/>
      <c r="C287" s="21"/>
      <c r="D287" s="21"/>
      <c r="E287" s="21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x14ac:dyDescent="0.2">
      <c r="A288" s="21"/>
      <c r="B288" s="21"/>
      <c r="C288" s="21"/>
      <c r="D288" s="21"/>
      <c r="E288" s="21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x14ac:dyDescent="0.2">
      <c r="A289" s="21"/>
      <c r="B289" s="21"/>
      <c r="C289" s="21"/>
      <c r="D289" s="21"/>
      <c r="E289" s="21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x14ac:dyDescent="0.2">
      <c r="A290" s="21"/>
      <c r="B290" s="21"/>
      <c r="C290" s="21"/>
      <c r="D290" s="21"/>
      <c r="E290" s="21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x14ac:dyDescent="0.2">
      <c r="A291" s="21"/>
      <c r="B291" s="21"/>
      <c r="C291" s="21"/>
      <c r="D291" s="21"/>
      <c r="E291" s="21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x14ac:dyDescent="0.2">
      <c r="A292" s="21"/>
      <c r="B292" s="21"/>
      <c r="C292" s="21"/>
      <c r="D292" s="21"/>
      <c r="E292" s="21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x14ac:dyDescent="0.2">
      <c r="A293" s="21"/>
      <c r="B293" s="21"/>
      <c r="C293" s="21"/>
      <c r="D293" s="21"/>
      <c r="E293" s="21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x14ac:dyDescent="0.2">
      <c r="A294" s="21"/>
      <c r="B294" s="21"/>
      <c r="C294" s="21"/>
      <c r="D294" s="21"/>
      <c r="E294" s="21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x14ac:dyDescent="0.2">
      <c r="A295" s="21"/>
      <c r="B295" s="21"/>
      <c r="C295" s="21"/>
      <c r="D295" s="21"/>
      <c r="E295" s="21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x14ac:dyDescent="0.2">
      <c r="A296" s="21"/>
      <c r="B296" s="21"/>
      <c r="C296" s="21"/>
      <c r="D296" s="21"/>
      <c r="E296" s="21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x14ac:dyDescent="0.2">
      <c r="A297" s="21"/>
      <c r="B297" s="21"/>
      <c r="C297" s="21"/>
      <c r="D297" s="21"/>
      <c r="E297" s="21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x14ac:dyDescent="0.2">
      <c r="A298" s="21"/>
      <c r="B298" s="21"/>
      <c r="C298" s="21"/>
      <c r="D298" s="21"/>
      <c r="E298" s="21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x14ac:dyDescent="0.2">
      <c r="A299" s="21"/>
      <c r="B299" s="21"/>
      <c r="C299" s="21"/>
      <c r="D299" s="21"/>
      <c r="E299" s="21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x14ac:dyDescent="0.2">
      <c r="A300" s="21"/>
      <c r="B300" s="21"/>
      <c r="C300" s="21"/>
      <c r="D300" s="21"/>
      <c r="E300" s="21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x14ac:dyDescent="0.2">
      <c r="A301" s="21"/>
      <c r="B301" s="21"/>
      <c r="C301" s="21"/>
      <c r="D301" s="21"/>
      <c r="E301" s="21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x14ac:dyDescent="0.2">
      <c r="A302" s="21"/>
      <c r="B302" s="21"/>
      <c r="C302" s="21"/>
      <c r="D302" s="21"/>
      <c r="E302" s="21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x14ac:dyDescent="0.2">
      <c r="A303" s="21"/>
      <c r="B303" s="21"/>
      <c r="C303" s="21"/>
      <c r="D303" s="21"/>
      <c r="E303" s="21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x14ac:dyDescent="0.2">
      <c r="A304" s="21"/>
      <c r="B304" s="21"/>
      <c r="C304" s="21"/>
      <c r="D304" s="21"/>
      <c r="E304" s="21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x14ac:dyDescent="0.2">
      <c r="A305" s="21"/>
      <c r="B305" s="21"/>
      <c r="C305" s="21"/>
      <c r="D305" s="21"/>
      <c r="E305" s="21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x14ac:dyDescent="0.2">
      <c r="A306" s="21"/>
      <c r="B306" s="21"/>
      <c r="C306" s="21"/>
      <c r="D306" s="21"/>
      <c r="E306" s="21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x14ac:dyDescent="0.2">
      <c r="A307" s="21"/>
      <c r="B307" s="21"/>
      <c r="C307" s="21"/>
      <c r="D307" s="21"/>
      <c r="E307" s="21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x14ac:dyDescent="0.2">
      <c r="A308" s="21"/>
      <c r="B308" s="21"/>
      <c r="C308" s="21"/>
      <c r="D308" s="21"/>
      <c r="E308" s="21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x14ac:dyDescent="0.2">
      <c r="A309" s="21"/>
      <c r="B309" s="21"/>
      <c r="C309" s="21"/>
      <c r="D309" s="21"/>
      <c r="E309" s="21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x14ac:dyDescent="0.2">
      <c r="A310" s="21"/>
      <c r="B310" s="21"/>
      <c r="C310" s="21"/>
      <c r="D310" s="21"/>
      <c r="E310" s="21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x14ac:dyDescent="0.2">
      <c r="A311" s="21"/>
      <c r="B311" s="21"/>
      <c r="C311" s="21"/>
      <c r="D311" s="21"/>
      <c r="E311" s="21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x14ac:dyDescent="0.2">
      <c r="A312" s="21"/>
      <c r="B312" s="21"/>
      <c r="C312" s="21"/>
      <c r="D312" s="21"/>
      <c r="E312" s="21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x14ac:dyDescent="0.2">
      <c r="A313" s="21"/>
      <c r="B313" s="21"/>
      <c r="C313" s="21"/>
      <c r="D313" s="21"/>
      <c r="E313" s="21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x14ac:dyDescent="0.2">
      <c r="A314" s="21"/>
      <c r="B314" s="21"/>
      <c r="C314" s="21"/>
      <c r="D314" s="21"/>
      <c r="E314" s="21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x14ac:dyDescent="0.2">
      <c r="A315" s="21"/>
      <c r="B315" s="21"/>
      <c r="C315" s="21"/>
      <c r="D315" s="21"/>
      <c r="E315" s="21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x14ac:dyDescent="0.2">
      <c r="A316" s="21"/>
      <c r="B316" s="21"/>
      <c r="C316" s="21"/>
      <c r="D316" s="21"/>
      <c r="E316" s="21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x14ac:dyDescent="0.2">
      <c r="A317" s="21"/>
      <c r="B317" s="21"/>
      <c r="C317" s="21"/>
      <c r="D317" s="21"/>
      <c r="E317" s="21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x14ac:dyDescent="0.2">
      <c r="A318" s="21"/>
      <c r="B318" s="21"/>
      <c r="C318" s="21"/>
      <c r="D318" s="21"/>
      <c r="E318" s="21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x14ac:dyDescent="0.2">
      <c r="A319" s="21"/>
      <c r="B319" s="21"/>
      <c r="C319" s="21"/>
      <c r="D319" s="21"/>
      <c r="E319" s="21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x14ac:dyDescent="0.2">
      <c r="A320" s="21"/>
      <c r="B320" s="21"/>
      <c r="C320" s="21"/>
      <c r="D320" s="21"/>
      <c r="E320" s="21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x14ac:dyDescent="0.2">
      <c r="A321" s="21"/>
      <c r="B321" s="21"/>
      <c r="C321" s="21"/>
      <c r="D321" s="21"/>
      <c r="E321" s="21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x14ac:dyDescent="0.2">
      <c r="A322" s="21"/>
      <c r="B322" s="21"/>
      <c r="C322" s="21"/>
      <c r="D322" s="21"/>
      <c r="E322" s="21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x14ac:dyDescent="0.2">
      <c r="A323" s="21"/>
      <c r="B323" s="21"/>
      <c r="C323" s="21"/>
      <c r="D323" s="21"/>
      <c r="E323" s="21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x14ac:dyDescent="0.2">
      <c r="A324" s="21"/>
      <c r="B324" s="21"/>
      <c r="C324" s="21"/>
      <c r="D324" s="21"/>
      <c r="E324" s="21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x14ac:dyDescent="0.2">
      <c r="A325" s="21"/>
      <c r="B325" s="21"/>
      <c r="C325" s="21"/>
      <c r="D325" s="21"/>
      <c r="E325" s="21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x14ac:dyDescent="0.2">
      <c r="A326" s="21"/>
      <c r="B326" s="21"/>
      <c r="C326" s="21"/>
      <c r="D326" s="21"/>
      <c r="E326" s="21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x14ac:dyDescent="0.2">
      <c r="A327" s="21"/>
      <c r="B327" s="21"/>
      <c r="C327" s="21"/>
      <c r="D327" s="21"/>
      <c r="E327" s="21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x14ac:dyDescent="0.2">
      <c r="A328" s="21"/>
      <c r="B328" s="21"/>
      <c r="C328" s="21"/>
      <c r="D328" s="21"/>
      <c r="E328" s="21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x14ac:dyDescent="0.2">
      <c r="A329" s="21"/>
      <c r="B329" s="21"/>
      <c r="C329" s="21"/>
      <c r="D329" s="21"/>
      <c r="E329" s="21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x14ac:dyDescent="0.2">
      <c r="A330" s="21"/>
      <c r="B330" s="21"/>
      <c r="C330" s="21"/>
      <c r="D330" s="21"/>
      <c r="E330" s="21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x14ac:dyDescent="0.2">
      <c r="A331" s="21"/>
      <c r="B331" s="21"/>
      <c r="C331" s="21"/>
      <c r="D331" s="21"/>
      <c r="E331" s="21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x14ac:dyDescent="0.2">
      <c r="A332" s="21"/>
      <c r="B332" s="21"/>
      <c r="C332" s="21"/>
      <c r="D332" s="21"/>
      <c r="E332" s="21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x14ac:dyDescent="0.2">
      <c r="A333" s="21"/>
      <c r="B333" s="21"/>
      <c r="C333" s="21"/>
      <c r="D333" s="21"/>
      <c r="E333" s="21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x14ac:dyDescent="0.2">
      <c r="A334" s="21"/>
      <c r="B334" s="21"/>
      <c r="C334" s="21"/>
      <c r="D334" s="21"/>
      <c r="E334" s="21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x14ac:dyDescent="0.2">
      <c r="A335" s="21"/>
      <c r="B335" s="21"/>
      <c r="C335" s="21"/>
      <c r="D335" s="21"/>
      <c r="E335" s="21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x14ac:dyDescent="0.2">
      <c r="A336" s="21"/>
      <c r="B336" s="21"/>
      <c r="C336" s="21"/>
      <c r="D336" s="21"/>
      <c r="E336" s="21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x14ac:dyDescent="0.2">
      <c r="A337" s="21"/>
      <c r="B337" s="21"/>
      <c r="C337" s="21"/>
      <c r="D337" s="21"/>
      <c r="E337" s="21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x14ac:dyDescent="0.2">
      <c r="A338" s="21"/>
      <c r="B338" s="21"/>
      <c r="C338" s="21"/>
      <c r="D338" s="21"/>
      <c r="E338" s="21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x14ac:dyDescent="0.2">
      <c r="A339" s="21"/>
      <c r="B339" s="21"/>
      <c r="C339" s="21"/>
      <c r="D339" s="21"/>
      <c r="E339" s="21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x14ac:dyDescent="0.2">
      <c r="A340" s="21"/>
      <c r="B340" s="21"/>
      <c r="C340" s="21"/>
      <c r="D340" s="21"/>
      <c r="E340" s="21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x14ac:dyDescent="0.2">
      <c r="A341" s="21"/>
      <c r="B341" s="21"/>
      <c r="C341" s="21"/>
      <c r="D341" s="21"/>
      <c r="E341" s="21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x14ac:dyDescent="0.2">
      <c r="A342" s="21"/>
      <c r="B342" s="21"/>
      <c r="C342" s="21"/>
      <c r="D342" s="21"/>
      <c r="E342" s="21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x14ac:dyDescent="0.2">
      <c r="A343" s="21"/>
      <c r="B343" s="21"/>
      <c r="C343" s="21"/>
      <c r="D343" s="21"/>
      <c r="E343" s="21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x14ac:dyDescent="0.2">
      <c r="A344" s="21"/>
      <c r="B344" s="21"/>
      <c r="C344" s="21"/>
      <c r="D344" s="21"/>
      <c r="E344" s="21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x14ac:dyDescent="0.2">
      <c r="A345" s="21"/>
      <c r="B345" s="21"/>
      <c r="C345" s="21"/>
      <c r="D345" s="21"/>
      <c r="E345" s="21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x14ac:dyDescent="0.2">
      <c r="A346" s="21"/>
      <c r="B346" s="21"/>
      <c r="C346" s="21"/>
      <c r="D346" s="21"/>
      <c r="E346" s="21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x14ac:dyDescent="0.2">
      <c r="A347" s="21"/>
      <c r="B347" s="21"/>
      <c r="C347" s="21"/>
      <c r="D347" s="21"/>
      <c r="E347" s="21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x14ac:dyDescent="0.2">
      <c r="A348" s="21"/>
      <c r="B348" s="21"/>
      <c r="C348" s="21"/>
      <c r="D348" s="21"/>
      <c r="E348" s="21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x14ac:dyDescent="0.2">
      <c r="A349" s="21"/>
      <c r="B349" s="21"/>
      <c r="C349" s="21"/>
      <c r="D349" s="21"/>
      <c r="E349" s="21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x14ac:dyDescent="0.2">
      <c r="A350" s="21"/>
      <c r="B350" s="21"/>
      <c r="C350" s="21"/>
      <c r="D350" s="21"/>
      <c r="E350" s="21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x14ac:dyDescent="0.2">
      <c r="A351" s="21"/>
      <c r="B351" s="21"/>
      <c r="C351" s="21"/>
      <c r="D351" s="21"/>
      <c r="E351" s="21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x14ac:dyDescent="0.2">
      <c r="A352" s="21"/>
      <c r="B352" s="21"/>
      <c r="C352" s="21"/>
      <c r="D352" s="21"/>
      <c r="E352" s="21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x14ac:dyDescent="0.2">
      <c r="A353" s="21"/>
      <c r="B353" s="21"/>
      <c r="C353" s="21"/>
      <c r="D353" s="21"/>
      <c r="E353" s="21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x14ac:dyDescent="0.2">
      <c r="A354" s="21"/>
      <c r="B354" s="21"/>
      <c r="C354" s="21"/>
      <c r="D354" s="21"/>
      <c r="E354" s="21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x14ac:dyDescent="0.2">
      <c r="A355" s="21"/>
      <c r="B355" s="21"/>
      <c r="C355" s="21"/>
      <c r="D355" s="21"/>
      <c r="E355" s="21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x14ac:dyDescent="0.2">
      <c r="A356" s="21"/>
      <c r="B356" s="21"/>
      <c r="C356" s="21"/>
      <c r="D356" s="21"/>
      <c r="E356" s="21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x14ac:dyDescent="0.2">
      <c r="A357" s="21"/>
      <c r="B357" s="21"/>
      <c r="C357" s="21"/>
      <c r="D357" s="21"/>
      <c r="E357" s="21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x14ac:dyDescent="0.2">
      <c r="A358" s="21"/>
      <c r="B358" s="21"/>
      <c r="C358" s="21"/>
      <c r="D358" s="21"/>
      <c r="E358" s="21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x14ac:dyDescent="0.2">
      <c r="A359" s="21"/>
      <c r="B359" s="21"/>
      <c r="C359" s="21"/>
      <c r="D359" s="21"/>
      <c r="E359" s="21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x14ac:dyDescent="0.2">
      <c r="A360" s="21"/>
      <c r="B360" s="21"/>
      <c r="C360" s="21"/>
      <c r="D360" s="21"/>
      <c r="E360" s="21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x14ac:dyDescent="0.2">
      <c r="A361" s="21"/>
      <c r="B361" s="21"/>
      <c r="C361" s="21"/>
      <c r="D361" s="21"/>
      <c r="E361" s="21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x14ac:dyDescent="0.2">
      <c r="A362" s="21"/>
      <c r="B362" s="21"/>
      <c r="C362" s="21"/>
      <c r="D362" s="21"/>
      <c r="E362" s="21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x14ac:dyDescent="0.2">
      <c r="A363" s="21"/>
      <c r="B363" s="21"/>
      <c r="C363" s="21"/>
      <c r="D363" s="21"/>
      <c r="E363" s="21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x14ac:dyDescent="0.2">
      <c r="A364" s="21"/>
      <c r="B364" s="21"/>
      <c r="C364" s="21"/>
      <c r="D364" s="21"/>
      <c r="E364" s="21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x14ac:dyDescent="0.2">
      <c r="A365" s="21"/>
      <c r="B365" s="21"/>
      <c r="C365" s="21"/>
      <c r="D365" s="21"/>
      <c r="E365" s="21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x14ac:dyDescent="0.2">
      <c r="A366" s="21"/>
      <c r="B366" s="21"/>
      <c r="C366" s="21"/>
      <c r="D366" s="21"/>
      <c r="E366" s="21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x14ac:dyDescent="0.2">
      <c r="A367" s="21"/>
      <c r="B367" s="21"/>
      <c r="C367" s="21"/>
      <c r="D367" s="21"/>
      <c r="E367" s="21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x14ac:dyDescent="0.2">
      <c r="A368" s="21"/>
      <c r="B368" s="21"/>
      <c r="C368" s="21"/>
      <c r="D368" s="21"/>
      <c r="E368" s="21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x14ac:dyDescent="0.2">
      <c r="A369" s="21"/>
      <c r="B369" s="21"/>
      <c r="C369" s="21"/>
      <c r="D369" s="21"/>
      <c r="E369" s="21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x14ac:dyDescent="0.2">
      <c r="A370" s="21"/>
      <c r="B370" s="21"/>
      <c r="C370" s="21"/>
      <c r="D370" s="21"/>
      <c r="E370" s="21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x14ac:dyDescent="0.2">
      <c r="A371" s="21"/>
      <c r="B371" s="21"/>
      <c r="C371" s="21"/>
      <c r="D371" s="21"/>
      <c r="E371" s="21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x14ac:dyDescent="0.2">
      <c r="A372" s="21"/>
      <c r="B372" s="21"/>
      <c r="C372" s="21"/>
      <c r="D372" s="21"/>
      <c r="E372" s="21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x14ac:dyDescent="0.2">
      <c r="A373" s="21"/>
      <c r="B373" s="21"/>
      <c r="C373" s="21"/>
      <c r="D373" s="21"/>
      <c r="E373" s="21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x14ac:dyDescent="0.2">
      <c r="A374" s="21"/>
      <c r="B374" s="21"/>
      <c r="C374" s="21"/>
      <c r="D374" s="21"/>
      <c r="E374" s="21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x14ac:dyDescent="0.2">
      <c r="A375" s="21"/>
      <c r="B375" s="21"/>
      <c r="C375" s="21"/>
      <c r="D375" s="21"/>
      <c r="E375" s="21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x14ac:dyDescent="0.2">
      <c r="A376" s="21"/>
      <c r="B376" s="21"/>
      <c r="C376" s="21"/>
      <c r="D376" s="21"/>
      <c r="E376" s="21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x14ac:dyDescent="0.2">
      <c r="A377" s="21"/>
      <c r="B377" s="21"/>
      <c r="C377" s="21"/>
      <c r="D377" s="21"/>
      <c r="E377" s="21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x14ac:dyDescent="0.2">
      <c r="A378" s="21"/>
      <c r="B378" s="21"/>
      <c r="C378" s="21"/>
      <c r="D378" s="21"/>
      <c r="E378" s="21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x14ac:dyDescent="0.2">
      <c r="A379" s="21"/>
      <c r="B379" s="21"/>
      <c r="C379" s="21"/>
      <c r="D379" s="21"/>
      <c r="E379" s="21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x14ac:dyDescent="0.2">
      <c r="A380" s="21"/>
      <c r="B380" s="21"/>
      <c r="C380" s="21"/>
      <c r="D380" s="21"/>
      <c r="E380" s="21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x14ac:dyDescent="0.2">
      <c r="A381" s="21"/>
      <c r="B381" s="21"/>
      <c r="C381" s="21"/>
      <c r="D381" s="21"/>
      <c r="E381" s="21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x14ac:dyDescent="0.2">
      <c r="A382" s="21"/>
      <c r="B382" s="21"/>
      <c r="C382" s="21"/>
      <c r="D382" s="21"/>
      <c r="E382" s="21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x14ac:dyDescent="0.2">
      <c r="A383" s="21"/>
      <c r="B383" s="21"/>
      <c r="C383" s="21"/>
      <c r="D383" s="21"/>
      <c r="E383" s="21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x14ac:dyDescent="0.2">
      <c r="A384" s="21"/>
      <c r="B384" s="21"/>
      <c r="C384" s="21"/>
      <c r="D384" s="21"/>
      <c r="E384" s="21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x14ac:dyDescent="0.2">
      <c r="A385" s="21"/>
      <c r="B385" s="21"/>
      <c r="C385" s="21"/>
      <c r="D385" s="21"/>
      <c r="E385" s="21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x14ac:dyDescent="0.2">
      <c r="A386" s="21"/>
      <c r="B386" s="21"/>
      <c r="C386" s="21"/>
      <c r="D386" s="21"/>
      <c r="E386" s="21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x14ac:dyDescent="0.2">
      <c r="A387" s="21"/>
      <c r="B387" s="21"/>
      <c r="C387" s="21"/>
      <c r="D387" s="21"/>
      <c r="E387" s="21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x14ac:dyDescent="0.2">
      <c r="A388" s="21"/>
      <c r="B388" s="21"/>
      <c r="C388" s="21"/>
      <c r="D388" s="21"/>
      <c r="E388" s="21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x14ac:dyDescent="0.2">
      <c r="A389" s="21"/>
      <c r="B389" s="21"/>
      <c r="C389" s="21"/>
      <c r="D389" s="21"/>
      <c r="E389" s="21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x14ac:dyDescent="0.2">
      <c r="A390" s="21"/>
      <c r="B390" s="21"/>
      <c r="C390" s="21"/>
      <c r="D390" s="21"/>
      <c r="E390" s="21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x14ac:dyDescent="0.2">
      <c r="A391" s="21"/>
      <c r="B391" s="21"/>
      <c r="C391" s="21"/>
      <c r="D391" s="21"/>
      <c r="E391" s="21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x14ac:dyDescent="0.2">
      <c r="A392" s="21"/>
      <c r="B392" s="21"/>
      <c r="C392" s="21"/>
      <c r="D392" s="21"/>
      <c r="E392" s="21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x14ac:dyDescent="0.2">
      <c r="A393" s="21"/>
      <c r="B393" s="21"/>
      <c r="C393" s="21"/>
      <c r="D393" s="21"/>
      <c r="E393" s="21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x14ac:dyDescent="0.2">
      <c r="A394" s="21"/>
      <c r="B394" s="21"/>
      <c r="C394" s="21"/>
      <c r="D394" s="21"/>
      <c r="E394" s="21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x14ac:dyDescent="0.2">
      <c r="A395" s="21"/>
      <c r="B395" s="21"/>
      <c r="C395" s="21"/>
      <c r="D395" s="21"/>
      <c r="E395" s="21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x14ac:dyDescent="0.2">
      <c r="A396" s="21"/>
      <c r="B396" s="21"/>
      <c r="C396" s="21"/>
      <c r="D396" s="21"/>
      <c r="E396" s="21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x14ac:dyDescent="0.2">
      <c r="A397" s="21"/>
      <c r="B397" s="21"/>
      <c r="C397" s="21"/>
      <c r="D397" s="21"/>
      <c r="E397" s="21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x14ac:dyDescent="0.2">
      <c r="A398" s="21"/>
      <c r="B398" s="21"/>
      <c r="C398" s="21"/>
      <c r="D398" s="21"/>
      <c r="E398" s="21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x14ac:dyDescent="0.2">
      <c r="A399" s="21"/>
      <c r="B399" s="21"/>
      <c r="C399" s="21"/>
      <c r="D399" s="21"/>
      <c r="E399" s="21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x14ac:dyDescent="0.2">
      <c r="A400" s="21"/>
      <c r="B400" s="21"/>
      <c r="C400" s="21"/>
      <c r="D400" s="21"/>
      <c r="E400" s="21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x14ac:dyDescent="0.2">
      <c r="A401" s="21"/>
      <c r="B401" s="21"/>
      <c r="C401" s="21"/>
      <c r="D401" s="21"/>
      <c r="E401" s="21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x14ac:dyDescent="0.2">
      <c r="A402" s="21"/>
      <c r="B402" s="21"/>
      <c r="C402" s="21"/>
      <c r="D402" s="21"/>
      <c r="E402" s="21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x14ac:dyDescent="0.2">
      <c r="A403" s="21"/>
      <c r="B403" s="21"/>
      <c r="C403" s="21"/>
      <c r="D403" s="21"/>
      <c r="E403" s="21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x14ac:dyDescent="0.2">
      <c r="A404" s="21"/>
      <c r="B404" s="21"/>
      <c r="C404" s="21"/>
      <c r="D404" s="21"/>
      <c r="E404" s="21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x14ac:dyDescent="0.2">
      <c r="A405" s="21"/>
      <c r="B405" s="21"/>
      <c r="C405" s="21"/>
      <c r="D405" s="21"/>
      <c r="E405" s="21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x14ac:dyDescent="0.2">
      <c r="A406" s="21"/>
      <c r="B406" s="21"/>
      <c r="C406" s="21"/>
      <c r="D406" s="21"/>
      <c r="E406" s="21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x14ac:dyDescent="0.2">
      <c r="A407" s="21"/>
      <c r="B407" s="21"/>
      <c r="C407" s="21"/>
      <c r="D407" s="21"/>
      <c r="E407" s="21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x14ac:dyDescent="0.2">
      <c r="A408" s="21"/>
      <c r="B408" s="21"/>
      <c r="C408" s="21"/>
      <c r="D408" s="21"/>
      <c r="E408" s="21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x14ac:dyDescent="0.2">
      <c r="A409" s="21"/>
      <c r="B409" s="21"/>
      <c r="C409" s="21"/>
      <c r="D409" s="21"/>
      <c r="E409" s="21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x14ac:dyDescent="0.2">
      <c r="A410" s="21"/>
      <c r="B410" s="21"/>
      <c r="C410" s="21"/>
      <c r="D410" s="21"/>
      <c r="E410" s="21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x14ac:dyDescent="0.2">
      <c r="A411" s="21"/>
      <c r="B411" s="21"/>
      <c r="C411" s="21"/>
      <c r="D411" s="21"/>
      <c r="E411" s="21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x14ac:dyDescent="0.2">
      <c r="A412" s="21"/>
      <c r="B412" s="21"/>
      <c r="C412" s="21"/>
      <c r="D412" s="21"/>
      <c r="E412" s="21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x14ac:dyDescent="0.2">
      <c r="A413" s="21"/>
      <c r="B413" s="21"/>
      <c r="C413" s="21"/>
      <c r="D413" s="21"/>
      <c r="E413" s="21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x14ac:dyDescent="0.2">
      <c r="A414" s="21"/>
      <c r="B414" s="21"/>
      <c r="C414" s="21"/>
      <c r="D414" s="21"/>
      <c r="E414" s="21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x14ac:dyDescent="0.2">
      <c r="A415" s="21"/>
      <c r="B415" s="21"/>
      <c r="C415" s="21"/>
      <c r="D415" s="21"/>
      <c r="E415" s="21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x14ac:dyDescent="0.2">
      <c r="A416" s="21"/>
      <c r="B416" s="21"/>
      <c r="C416" s="21"/>
      <c r="D416" s="21"/>
      <c r="E416" s="21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x14ac:dyDescent="0.2">
      <c r="A417" s="21"/>
      <c r="B417" s="21"/>
      <c r="C417" s="21"/>
      <c r="D417" s="21"/>
      <c r="E417" s="21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x14ac:dyDescent="0.2">
      <c r="A418" s="21"/>
      <c r="B418" s="21"/>
      <c r="C418" s="21"/>
      <c r="D418" s="21"/>
      <c r="E418" s="21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x14ac:dyDescent="0.2">
      <c r="A419" s="21"/>
      <c r="B419" s="21"/>
      <c r="C419" s="21"/>
      <c r="D419" s="21"/>
      <c r="E419" s="21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x14ac:dyDescent="0.2">
      <c r="A420" s="21"/>
      <c r="B420" s="21"/>
      <c r="C420" s="21"/>
      <c r="D420" s="21"/>
      <c r="E420" s="21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x14ac:dyDescent="0.2">
      <c r="A421" s="21"/>
      <c r="B421" s="21"/>
      <c r="C421" s="21"/>
      <c r="D421" s="21"/>
      <c r="E421" s="21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x14ac:dyDescent="0.2">
      <c r="A422" s="21"/>
      <c r="B422" s="21"/>
      <c r="C422" s="21"/>
      <c r="D422" s="21"/>
      <c r="E422" s="21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x14ac:dyDescent="0.2">
      <c r="A423" s="21"/>
      <c r="B423" s="21"/>
      <c r="C423" s="21"/>
      <c r="D423" s="21"/>
      <c r="E423" s="21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x14ac:dyDescent="0.2">
      <c r="A424" s="21"/>
      <c r="B424" s="21"/>
      <c r="C424" s="21"/>
      <c r="D424" s="21"/>
      <c r="E424" s="21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x14ac:dyDescent="0.2">
      <c r="A425" s="21"/>
      <c r="B425" s="21"/>
      <c r="C425" s="21"/>
      <c r="D425" s="21"/>
      <c r="E425" s="21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x14ac:dyDescent="0.2">
      <c r="A426" s="21"/>
      <c r="B426" s="21"/>
      <c r="C426" s="21"/>
      <c r="D426" s="21"/>
      <c r="E426" s="21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x14ac:dyDescent="0.2">
      <c r="A427" s="21"/>
      <c r="B427" s="21"/>
      <c r="C427" s="21"/>
      <c r="D427" s="21"/>
      <c r="E427" s="21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x14ac:dyDescent="0.2">
      <c r="A428" s="21"/>
      <c r="B428" s="21"/>
      <c r="C428" s="21"/>
      <c r="D428" s="21"/>
      <c r="E428" s="21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x14ac:dyDescent="0.2">
      <c r="A429" s="21"/>
      <c r="B429" s="21"/>
      <c r="C429" s="21"/>
      <c r="D429" s="21"/>
      <c r="E429" s="21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x14ac:dyDescent="0.2">
      <c r="A430" s="21"/>
      <c r="B430" s="21"/>
      <c r="C430" s="21"/>
      <c r="D430" s="21"/>
      <c r="E430" s="21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x14ac:dyDescent="0.2">
      <c r="A431" s="21"/>
      <c r="B431" s="21"/>
      <c r="C431" s="21"/>
      <c r="D431" s="21"/>
      <c r="E431" s="21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x14ac:dyDescent="0.2">
      <c r="A432" s="21"/>
      <c r="B432" s="21"/>
      <c r="C432" s="21"/>
      <c r="D432" s="21"/>
      <c r="E432" s="21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x14ac:dyDescent="0.2">
      <c r="A433" s="21"/>
      <c r="B433" s="21"/>
      <c r="C433" s="21"/>
      <c r="D433" s="21"/>
      <c r="E433" s="21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x14ac:dyDescent="0.2">
      <c r="A434" s="21"/>
      <c r="B434" s="21"/>
      <c r="C434" s="21"/>
      <c r="D434" s="21"/>
      <c r="E434" s="21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x14ac:dyDescent="0.2">
      <c r="A435" s="21"/>
      <c r="B435" s="21"/>
      <c r="C435" s="21"/>
      <c r="D435" s="21"/>
      <c r="E435" s="21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x14ac:dyDescent="0.2">
      <c r="A436" s="21"/>
      <c r="B436" s="21"/>
      <c r="C436" s="21"/>
      <c r="D436" s="21"/>
      <c r="E436" s="21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x14ac:dyDescent="0.2">
      <c r="A437" s="21"/>
      <c r="B437" s="21"/>
      <c r="C437" s="21"/>
      <c r="D437" s="21"/>
      <c r="E437" s="21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x14ac:dyDescent="0.2">
      <c r="A438" s="21"/>
      <c r="B438" s="21"/>
      <c r="C438" s="21"/>
      <c r="D438" s="21"/>
      <c r="E438" s="21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x14ac:dyDescent="0.2">
      <c r="A439" s="21"/>
      <c r="B439" s="21"/>
      <c r="C439" s="21"/>
      <c r="D439" s="21"/>
      <c r="E439" s="21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x14ac:dyDescent="0.2">
      <c r="A440" s="21"/>
      <c r="B440" s="21"/>
      <c r="C440" s="21"/>
      <c r="D440" s="21"/>
      <c r="E440" s="21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x14ac:dyDescent="0.2">
      <c r="A441" s="21"/>
      <c r="B441" s="21"/>
      <c r="C441" s="21"/>
      <c r="D441" s="21"/>
      <c r="E441" s="21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x14ac:dyDescent="0.2">
      <c r="A442" s="21"/>
      <c r="B442" s="21"/>
      <c r="C442" s="21"/>
      <c r="D442" s="21"/>
      <c r="E442" s="21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x14ac:dyDescent="0.2">
      <c r="A443" s="21"/>
      <c r="B443" s="21"/>
      <c r="C443" s="21"/>
      <c r="D443" s="21"/>
      <c r="E443" s="21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x14ac:dyDescent="0.2">
      <c r="A444" s="21"/>
      <c r="B444" s="21"/>
      <c r="C444" s="21"/>
      <c r="D444" s="21"/>
      <c r="E444" s="21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x14ac:dyDescent="0.2">
      <c r="A445" s="21"/>
      <c r="B445" s="21"/>
      <c r="C445" s="21"/>
      <c r="D445" s="21"/>
      <c r="E445" s="21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x14ac:dyDescent="0.2">
      <c r="A446" s="21"/>
      <c r="B446" s="21"/>
      <c r="C446" s="21"/>
      <c r="D446" s="21"/>
      <c r="E446" s="21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x14ac:dyDescent="0.2">
      <c r="A447" s="21"/>
      <c r="B447" s="21"/>
      <c r="C447" s="21"/>
      <c r="D447" s="21"/>
      <c r="E447" s="21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x14ac:dyDescent="0.2">
      <c r="A448" s="21"/>
      <c r="B448" s="21"/>
      <c r="C448" s="21"/>
      <c r="D448" s="21"/>
      <c r="E448" s="21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x14ac:dyDescent="0.2">
      <c r="A449" s="21"/>
      <c r="B449" s="21"/>
      <c r="C449" s="21"/>
      <c r="D449" s="21"/>
      <c r="E449" s="21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x14ac:dyDescent="0.2">
      <c r="A450" s="21"/>
      <c r="B450" s="21"/>
      <c r="C450" s="21"/>
      <c r="D450" s="21"/>
      <c r="E450" s="21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x14ac:dyDescent="0.2">
      <c r="A451" s="21"/>
      <c r="B451" s="21"/>
      <c r="C451" s="21"/>
      <c r="D451" s="21"/>
      <c r="E451" s="21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x14ac:dyDescent="0.2">
      <c r="A452" s="21"/>
      <c r="B452" s="21"/>
      <c r="C452" s="21"/>
      <c r="D452" s="21"/>
      <c r="E452" s="21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x14ac:dyDescent="0.2">
      <c r="A453" s="21"/>
      <c r="B453" s="21"/>
      <c r="C453" s="21"/>
      <c r="D453" s="21"/>
      <c r="E453" s="21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x14ac:dyDescent="0.2">
      <c r="A454" s="21"/>
      <c r="B454" s="21"/>
      <c r="C454" s="21"/>
      <c r="D454" s="21"/>
      <c r="E454" s="21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x14ac:dyDescent="0.2">
      <c r="A455" s="21"/>
      <c r="B455" s="21"/>
      <c r="C455" s="21"/>
      <c r="D455" s="21"/>
      <c r="E455" s="21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x14ac:dyDescent="0.2">
      <c r="A456" s="21"/>
      <c r="B456" s="21"/>
      <c r="C456" s="21"/>
      <c r="D456" s="21"/>
      <c r="E456" s="21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x14ac:dyDescent="0.2">
      <c r="A457" s="21"/>
      <c r="B457" s="21"/>
      <c r="C457" s="21"/>
      <c r="D457" s="21"/>
      <c r="E457" s="21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x14ac:dyDescent="0.2">
      <c r="A458" s="21"/>
      <c r="B458" s="21"/>
      <c r="C458" s="21"/>
      <c r="D458" s="21"/>
      <c r="E458" s="21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x14ac:dyDescent="0.2">
      <c r="A459" s="21"/>
      <c r="B459" s="21"/>
      <c r="C459" s="21"/>
      <c r="D459" s="21"/>
      <c r="E459" s="21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x14ac:dyDescent="0.2">
      <c r="A460" s="21"/>
      <c r="B460" s="21"/>
      <c r="C460" s="21"/>
      <c r="D460" s="21"/>
      <c r="E460" s="21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x14ac:dyDescent="0.2">
      <c r="A461" s="21"/>
      <c r="B461" s="21"/>
      <c r="C461" s="21"/>
      <c r="D461" s="21"/>
      <c r="E461" s="21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x14ac:dyDescent="0.2">
      <c r="A462" s="21"/>
      <c r="B462" s="21"/>
      <c r="C462" s="21"/>
      <c r="D462" s="21"/>
      <c r="E462" s="21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x14ac:dyDescent="0.2">
      <c r="A463" s="21"/>
      <c r="B463" s="21"/>
      <c r="C463" s="21"/>
      <c r="D463" s="21"/>
      <c r="E463" s="21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x14ac:dyDescent="0.2">
      <c r="A464" s="21"/>
      <c r="B464" s="21"/>
      <c r="C464" s="21"/>
      <c r="D464" s="21"/>
      <c r="E464" s="21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x14ac:dyDescent="0.2">
      <c r="A465" s="21"/>
      <c r="B465" s="21"/>
      <c r="C465" s="21"/>
      <c r="D465" s="21"/>
      <c r="E465" s="21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x14ac:dyDescent="0.2">
      <c r="A466" s="21"/>
      <c r="B466" s="21"/>
      <c r="C466" s="21"/>
      <c r="D466" s="21"/>
      <c r="E466" s="21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x14ac:dyDescent="0.2">
      <c r="A467" s="21"/>
      <c r="B467" s="21"/>
      <c r="C467" s="21"/>
      <c r="D467" s="21"/>
      <c r="E467" s="21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x14ac:dyDescent="0.2">
      <c r="A468" s="21"/>
      <c r="B468" s="21"/>
      <c r="C468" s="21"/>
      <c r="D468" s="21"/>
      <c r="E468" s="21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x14ac:dyDescent="0.2">
      <c r="A469" s="21"/>
      <c r="B469" s="21"/>
      <c r="C469" s="21"/>
      <c r="D469" s="21"/>
      <c r="E469" s="21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x14ac:dyDescent="0.2">
      <c r="A470" s="21"/>
      <c r="B470" s="21"/>
      <c r="C470" s="21"/>
      <c r="D470" s="21"/>
      <c r="E470" s="21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x14ac:dyDescent="0.2">
      <c r="A471" s="21"/>
      <c r="B471" s="21"/>
      <c r="C471" s="21"/>
      <c r="D471" s="21"/>
      <c r="E471" s="21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x14ac:dyDescent="0.2">
      <c r="A472" s="21"/>
      <c r="B472" s="21"/>
      <c r="C472" s="21"/>
      <c r="D472" s="21"/>
      <c r="E472" s="21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x14ac:dyDescent="0.2">
      <c r="A473" s="21"/>
      <c r="B473" s="21"/>
      <c r="C473" s="21"/>
      <c r="D473" s="21"/>
      <c r="E473" s="21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x14ac:dyDescent="0.2">
      <c r="A474" s="21"/>
      <c r="B474" s="21"/>
      <c r="C474" s="21"/>
      <c r="D474" s="21"/>
      <c r="E474" s="21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x14ac:dyDescent="0.2">
      <c r="A475" s="21"/>
      <c r="B475" s="21"/>
      <c r="C475" s="21"/>
      <c r="D475" s="21"/>
      <c r="E475" s="21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x14ac:dyDescent="0.2">
      <c r="A476" s="21"/>
      <c r="B476" s="21"/>
      <c r="C476" s="21"/>
      <c r="D476" s="21"/>
      <c r="E476" s="21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x14ac:dyDescent="0.2">
      <c r="A477" s="21"/>
      <c r="B477" s="21"/>
      <c r="C477" s="21"/>
      <c r="D477" s="21"/>
      <c r="E477" s="21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x14ac:dyDescent="0.2">
      <c r="A478" s="21"/>
      <c r="B478" s="21"/>
      <c r="C478" s="21"/>
      <c r="D478" s="21"/>
      <c r="E478" s="21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x14ac:dyDescent="0.2">
      <c r="A479" s="21"/>
      <c r="B479" s="21"/>
      <c r="C479" s="21"/>
      <c r="D479" s="21"/>
      <c r="E479" s="21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x14ac:dyDescent="0.2">
      <c r="A480" s="21"/>
      <c r="B480" s="21"/>
      <c r="C480" s="21"/>
      <c r="D480" s="21"/>
      <c r="E480" s="21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x14ac:dyDescent="0.2">
      <c r="A481" s="21"/>
      <c r="B481" s="21"/>
      <c r="C481" s="21"/>
      <c r="D481" s="21"/>
      <c r="E481" s="21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x14ac:dyDescent="0.2">
      <c r="A482" s="21"/>
      <c r="B482" s="21"/>
      <c r="C482" s="21"/>
      <c r="D482" s="21"/>
      <c r="E482" s="21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x14ac:dyDescent="0.2">
      <c r="A483" s="21"/>
      <c r="B483" s="21"/>
      <c r="C483" s="21"/>
      <c r="D483" s="21"/>
      <c r="E483" s="21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x14ac:dyDescent="0.2">
      <c r="A484" s="21"/>
      <c r="B484" s="21"/>
      <c r="C484" s="21"/>
      <c r="D484" s="21"/>
      <c r="E484" s="21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x14ac:dyDescent="0.2">
      <c r="A485" s="21"/>
      <c r="B485" s="21"/>
      <c r="C485" s="21"/>
      <c r="D485" s="21"/>
      <c r="E485" s="21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x14ac:dyDescent="0.2">
      <c r="A486" s="21"/>
      <c r="B486" s="21"/>
      <c r="C486" s="21"/>
      <c r="D486" s="21"/>
      <c r="E486" s="21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x14ac:dyDescent="0.2">
      <c r="A487" s="21"/>
      <c r="B487" s="21"/>
      <c r="C487" s="21"/>
      <c r="D487" s="21"/>
      <c r="E487" s="21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x14ac:dyDescent="0.2">
      <c r="A488" s="21"/>
      <c r="B488" s="21"/>
      <c r="C488" s="21"/>
      <c r="D488" s="21"/>
      <c r="E488" s="21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x14ac:dyDescent="0.2">
      <c r="A489" s="21"/>
      <c r="B489" s="21"/>
      <c r="C489" s="21"/>
      <c r="D489" s="21"/>
      <c r="E489" s="21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x14ac:dyDescent="0.2">
      <c r="A490" s="21"/>
      <c r="B490" s="21"/>
      <c r="C490" s="21"/>
      <c r="D490" s="21"/>
      <c r="E490" s="21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x14ac:dyDescent="0.2">
      <c r="A491" s="21"/>
      <c r="B491" s="21"/>
      <c r="C491" s="21"/>
      <c r="D491" s="21"/>
      <c r="E491" s="21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x14ac:dyDescent="0.2">
      <c r="A492" s="21"/>
      <c r="B492" s="21"/>
      <c r="C492" s="21"/>
      <c r="D492" s="21"/>
      <c r="E492" s="21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x14ac:dyDescent="0.2">
      <c r="A493" s="21"/>
      <c r="B493" s="21"/>
      <c r="C493" s="21"/>
      <c r="D493" s="21"/>
      <c r="E493" s="21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x14ac:dyDescent="0.2">
      <c r="A494" s="21"/>
      <c r="B494" s="21"/>
      <c r="C494" s="21"/>
      <c r="D494" s="21"/>
      <c r="E494" s="21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x14ac:dyDescent="0.2">
      <c r="A495" s="21"/>
      <c r="B495" s="21"/>
      <c r="C495" s="21"/>
      <c r="D495" s="21"/>
      <c r="E495" s="21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x14ac:dyDescent="0.2">
      <c r="A496" s="21"/>
      <c r="B496" s="21"/>
      <c r="C496" s="21"/>
      <c r="D496" s="21"/>
      <c r="E496" s="21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x14ac:dyDescent="0.2">
      <c r="A497" s="21"/>
      <c r="B497" s="21"/>
      <c r="C497" s="21"/>
      <c r="D497" s="21"/>
      <c r="E497" s="21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x14ac:dyDescent="0.2">
      <c r="A498" s="21"/>
      <c r="B498" s="21"/>
      <c r="C498" s="21"/>
      <c r="D498" s="21"/>
      <c r="E498" s="21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x14ac:dyDescent="0.2">
      <c r="A499" s="21"/>
      <c r="B499" s="21"/>
      <c r="C499" s="21"/>
      <c r="D499" s="21"/>
      <c r="E499" s="21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x14ac:dyDescent="0.2">
      <c r="A500" s="21"/>
      <c r="B500" s="21"/>
      <c r="C500" s="21"/>
      <c r="D500" s="21"/>
      <c r="E500" s="21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x14ac:dyDescent="0.2">
      <c r="A501" s="21"/>
      <c r="B501" s="21"/>
      <c r="C501" s="21"/>
      <c r="D501" s="21"/>
      <c r="E501" s="21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x14ac:dyDescent="0.2">
      <c r="A502" s="21"/>
      <c r="B502" s="21"/>
      <c r="C502" s="21"/>
      <c r="D502" s="21"/>
      <c r="E502" s="21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x14ac:dyDescent="0.2">
      <c r="A503" s="21"/>
      <c r="B503" s="21"/>
      <c r="C503" s="21"/>
      <c r="D503" s="21"/>
      <c r="E503" s="21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x14ac:dyDescent="0.2">
      <c r="A504" s="21"/>
      <c r="B504" s="21"/>
      <c r="C504" s="21"/>
      <c r="D504" s="21"/>
      <c r="E504" s="21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x14ac:dyDescent="0.2">
      <c r="A505" s="21"/>
      <c r="B505" s="21"/>
      <c r="C505" s="21"/>
      <c r="D505" s="21"/>
      <c r="E505" s="21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x14ac:dyDescent="0.2">
      <c r="A506" s="21"/>
      <c r="B506" s="21"/>
      <c r="C506" s="21"/>
      <c r="D506" s="21"/>
      <c r="E506" s="21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x14ac:dyDescent="0.2">
      <c r="A507" s="21"/>
      <c r="B507" s="21"/>
      <c r="C507" s="21"/>
      <c r="D507" s="21"/>
      <c r="E507" s="21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x14ac:dyDescent="0.2">
      <c r="A508" s="21"/>
      <c r="B508" s="21"/>
      <c r="C508" s="21"/>
      <c r="D508" s="21"/>
      <c r="E508" s="21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x14ac:dyDescent="0.2">
      <c r="A509" s="21"/>
      <c r="B509" s="21"/>
      <c r="C509" s="21"/>
      <c r="D509" s="21"/>
      <c r="E509" s="21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x14ac:dyDescent="0.2">
      <c r="A510" s="21"/>
      <c r="B510" s="21"/>
      <c r="C510" s="21"/>
      <c r="D510" s="21"/>
      <c r="E510" s="21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x14ac:dyDescent="0.2">
      <c r="A511" s="21"/>
      <c r="B511" s="21"/>
      <c r="C511" s="21"/>
      <c r="D511" s="21"/>
      <c r="E511" s="21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x14ac:dyDescent="0.2">
      <c r="A512" s="21"/>
      <c r="B512" s="21"/>
      <c r="C512" s="21"/>
      <c r="D512" s="21"/>
      <c r="E512" s="21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x14ac:dyDescent="0.2">
      <c r="A513" s="21"/>
      <c r="B513" s="21"/>
      <c r="C513" s="21"/>
      <c r="D513" s="21"/>
      <c r="E513" s="21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x14ac:dyDescent="0.2">
      <c r="A514" s="21"/>
      <c r="B514" s="21"/>
      <c r="C514" s="21"/>
      <c r="D514" s="21"/>
      <c r="E514" s="21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x14ac:dyDescent="0.2">
      <c r="A515" s="21"/>
      <c r="B515" s="21"/>
      <c r="C515" s="21"/>
      <c r="D515" s="21"/>
      <c r="E515" s="21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x14ac:dyDescent="0.2">
      <c r="A516" s="21"/>
      <c r="B516" s="21"/>
      <c r="C516" s="21"/>
      <c r="D516" s="21"/>
      <c r="E516" s="21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x14ac:dyDescent="0.2">
      <c r="A517" s="21"/>
      <c r="B517" s="21"/>
      <c r="C517" s="21"/>
      <c r="D517" s="21"/>
      <c r="E517" s="21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x14ac:dyDescent="0.2">
      <c r="A518" s="21"/>
      <c r="B518" s="21"/>
      <c r="C518" s="21"/>
      <c r="D518" s="21"/>
      <c r="E518" s="21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x14ac:dyDescent="0.2">
      <c r="A519" s="21"/>
      <c r="B519" s="21"/>
      <c r="C519" s="21"/>
      <c r="D519" s="21"/>
      <c r="E519" s="21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x14ac:dyDescent="0.2">
      <c r="A520" s="21"/>
      <c r="B520" s="21"/>
      <c r="C520" s="21"/>
      <c r="D520" s="21"/>
      <c r="E520" s="21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x14ac:dyDescent="0.2">
      <c r="A521" s="21"/>
      <c r="B521" s="21"/>
      <c r="C521" s="21"/>
      <c r="D521" s="21"/>
      <c r="E521" s="21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x14ac:dyDescent="0.2">
      <c r="A522" s="21"/>
      <c r="B522" s="21"/>
      <c r="C522" s="21"/>
      <c r="D522" s="21"/>
      <c r="E522" s="21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x14ac:dyDescent="0.2">
      <c r="A523" s="21"/>
      <c r="B523" s="21"/>
      <c r="C523" s="21"/>
      <c r="D523" s="21"/>
      <c r="E523" s="21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x14ac:dyDescent="0.2">
      <c r="A524" s="21"/>
      <c r="B524" s="21"/>
      <c r="C524" s="21"/>
      <c r="D524" s="21"/>
      <c r="E524" s="21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x14ac:dyDescent="0.2">
      <c r="A525" s="21"/>
      <c r="B525" s="21"/>
      <c r="C525" s="21"/>
      <c r="D525" s="21"/>
      <c r="E525" s="21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x14ac:dyDescent="0.2">
      <c r="A526" s="21"/>
      <c r="B526" s="21"/>
      <c r="C526" s="21"/>
      <c r="D526" s="21"/>
      <c r="E526" s="21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x14ac:dyDescent="0.2">
      <c r="A527" s="21"/>
      <c r="B527" s="21"/>
      <c r="C527" s="21"/>
      <c r="D527" s="21"/>
      <c r="E527" s="21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x14ac:dyDescent="0.2">
      <c r="A528" s="21"/>
      <c r="B528" s="21"/>
      <c r="C528" s="21"/>
      <c r="D528" s="21"/>
      <c r="E528" s="21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x14ac:dyDescent="0.2">
      <c r="A529" s="21"/>
      <c r="B529" s="21"/>
      <c r="C529" s="21"/>
      <c r="D529" s="21"/>
      <c r="E529" s="21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x14ac:dyDescent="0.2">
      <c r="A530" s="21"/>
      <c r="B530" s="21"/>
      <c r="C530" s="21"/>
      <c r="D530" s="21"/>
      <c r="E530" s="21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x14ac:dyDescent="0.2">
      <c r="A531" s="21"/>
      <c r="B531" s="21"/>
      <c r="C531" s="21"/>
      <c r="D531" s="21"/>
      <c r="E531" s="21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x14ac:dyDescent="0.2">
      <c r="A532" s="21"/>
      <c r="B532" s="21"/>
      <c r="C532" s="21"/>
      <c r="D532" s="21"/>
      <c r="E532" s="21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x14ac:dyDescent="0.2">
      <c r="A533" s="21"/>
      <c r="B533" s="21"/>
      <c r="C533" s="21"/>
      <c r="D533" s="21"/>
      <c r="E533" s="21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x14ac:dyDescent="0.2">
      <c r="A534" s="21"/>
      <c r="B534" s="21"/>
      <c r="C534" s="21"/>
      <c r="D534" s="21"/>
      <c r="E534" s="21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x14ac:dyDescent="0.2">
      <c r="A535" s="21"/>
      <c r="B535" s="21"/>
      <c r="C535" s="21"/>
      <c r="D535" s="21"/>
      <c r="E535" s="21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x14ac:dyDescent="0.2">
      <c r="A536" s="21"/>
      <c r="B536" s="21"/>
      <c r="C536" s="21"/>
      <c r="D536" s="21"/>
      <c r="E536" s="21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x14ac:dyDescent="0.2">
      <c r="A537" s="21"/>
      <c r="B537" s="21"/>
      <c r="C537" s="21"/>
      <c r="D537" s="21"/>
      <c r="E537" s="21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x14ac:dyDescent="0.2">
      <c r="A538" s="21"/>
      <c r="B538" s="21"/>
      <c r="C538" s="21"/>
      <c r="D538" s="21"/>
      <c r="E538" s="21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x14ac:dyDescent="0.2">
      <c r="A539" s="21"/>
      <c r="B539" s="21"/>
      <c r="C539" s="21"/>
      <c r="D539" s="21"/>
      <c r="E539" s="21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x14ac:dyDescent="0.2">
      <c r="A540" s="21"/>
      <c r="B540" s="21"/>
      <c r="C540" s="21"/>
      <c r="D540" s="21"/>
      <c r="E540" s="21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x14ac:dyDescent="0.2">
      <c r="A541" s="21"/>
      <c r="B541" s="21"/>
      <c r="C541" s="21"/>
      <c r="D541" s="21"/>
      <c r="E541" s="21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x14ac:dyDescent="0.2">
      <c r="A542" s="21"/>
      <c r="B542" s="21"/>
      <c r="C542" s="21"/>
      <c r="D542" s="21"/>
      <c r="E542" s="21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x14ac:dyDescent="0.2">
      <c r="A543" s="21"/>
      <c r="B543" s="21"/>
      <c r="C543" s="21"/>
      <c r="D543" s="21"/>
      <c r="E543" s="21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x14ac:dyDescent="0.2">
      <c r="A544" s="21"/>
      <c r="B544" s="21"/>
      <c r="C544" s="21"/>
      <c r="D544" s="21"/>
      <c r="E544" s="21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x14ac:dyDescent="0.2">
      <c r="A545" s="21"/>
      <c r="B545" s="21"/>
      <c r="C545" s="21"/>
      <c r="D545" s="21"/>
      <c r="E545" s="21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x14ac:dyDescent="0.2">
      <c r="A546" s="21"/>
      <c r="B546" s="21"/>
      <c r="C546" s="21"/>
      <c r="D546" s="21"/>
      <c r="E546" s="21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x14ac:dyDescent="0.2">
      <c r="A547" s="21"/>
      <c r="B547" s="21"/>
      <c r="C547" s="21"/>
      <c r="D547" s="21"/>
      <c r="E547" s="21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x14ac:dyDescent="0.2">
      <c r="A548" s="21"/>
      <c r="B548" s="21"/>
      <c r="C548" s="21"/>
      <c r="D548" s="21"/>
      <c r="E548" s="21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x14ac:dyDescent="0.2">
      <c r="A549" s="21"/>
      <c r="B549" s="21"/>
      <c r="C549" s="21"/>
      <c r="D549" s="21"/>
      <c r="E549" s="21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x14ac:dyDescent="0.2">
      <c r="A550" s="21"/>
      <c r="B550" s="21"/>
      <c r="C550" s="21"/>
      <c r="D550" s="21"/>
      <c r="E550" s="21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x14ac:dyDescent="0.2">
      <c r="A551" s="21"/>
      <c r="B551" s="21"/>
      <c r="C551" s="21"/>
      <c r="D551" s="21"/>
      <c r="E551" s="21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x14ac:dyDescent="0.2">
      <c r="A552" s="21"/>
      <c r="B552" s="21"/>
      <c r="C552" s="21"/>
      <c r="D552" s="21"/>
      <c r="E552" s="21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x14ac:dyDescent="0.2">
      <c r="A553" s="21"/>
      <c r="B553" s="21"/>
      <c r="C553" s="21"/>
      <c r="D553" s="21"/>
      <c r="E553" s="21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x14ac:dyDescent="0.2">
      <c r="A554" s="21"/>
      <c r="B554" s="21"/>
      <c r="C554" s="21"/>
      <c r="D554" s="21"/>
      <c r="E554" s="21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x14ac:dyDescent="0.2">
      <c r="A555" s="21"/>
      <c r="B555" s="21"/>
      <c r="C555" s="21"/>
      <c r="D555" s="21"/>
      <c r="E555" s="21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x14ac:dyDescent="0.2">
      <c r="A556" s="21"/>
      <c r="B556" s="21"/>
      <c r="C556" s="21"/>
      <c r="D556" s="21"/>
      <c r="E556" s="21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x14ac:dyDescent="0.2">
      <c r="A557" s="21"/>
      <c r="B557" s="21"/>
      <c r="C557" s="21"/>
      <c r="D557" s="21"/>
      <c r="E557" s="21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x14ac:dyDescent="0.2">
      <c r="A558" s="21"/>
      <c r="B558" s="21"/>
      <c r="C558" s="21"/>
      <c r="D558" s="21"/>
      <c r="E558" s="21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x14ac:dyDescent="0.2">
      <c r="A559" s="21"/>
      <c r="B559" s="21"/>
      <c r="C559" s="21"/>
      <c r="D559" s="21"/>
      <c r="E559" s="21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x14ac:dyDescent="0.2">
      <c r="A560" s="21"/>
      <c r="B560" s="21"/>
      <c r="C560" s="21"/>
      <c r="D560" s="21"/>
      <c r="E560" s="21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x14ac:dyDescent="0.2">
      <c r="A561" s="21"/>
      <c r="B561" s="21"/>
      <c r="C561" s="21"/>
      <c r="D561" s="21"/>
      <c r="E561" s="21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x14ac:dyDescent="0.2">
      <c r="A562" s="21"/>
      <c r="B562" s="21"/>
      <c r="C562" s="21"/>
      <c r="D562" s="21"/>
      <c r="E562" s="21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x14ac:dyDescent="0.2">
      <c r="A563" s="21"/>
      <c r="B563" s="21"/>
      <c r="C563" s="21"/>
      <c r="D563" s="21"/>
      <c r="E563" s="21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x14ac:dyDescent="0.2">
      <c r="A564" s="21"/>
      <c r="B564" s="21"/>
      <c r="C564" s="21"/>
      <c r="D564" s="21"/>
      <c r="E564" s="21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x14ac:dyDescent="0.2">
      <c r="A565" s="21"/>
      <c r="B565" s="21"/>
      <c r="C565" s="21"/>
      <c r="D565" s="21"/>
      <c r="E565" s="21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x14ac:dyDescent="0.2">
      <c r="A566" s="21"/>
      <c r="B566" s="21"/>
      <c r="C566" s="21"/>
      <c r="D566" s="21"/>
      <c r="E566" s="21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x14ac:dyDescent="0.2">
      <c r="A567" s="21"/>
      <c r="B567" s="21"/>
      <c r="C567" s="21"/>
      <c r="D567" s="21"/>
      <c r="E567" s="21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x14ac:dyDescent="0.2">
      <c r="A568" s="21"/>
      <c r="B568" s="21"/>
      <c r="C568" s="21"/>
      <c r="D568" s="21"/>
      <c r="E568" s="21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x14ac:dyDescent="0.2">
      <c r="A569" s="21"/>
      <c r="B569" s="21"/>
      <c r="C569" s="21"/>
      <c r="D569" s="21"/>
      <c r="E569" s="21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x14ac:dyDescent="0.2">
      <c r="A570" s="21"/>
      <c r="B570" s="21"/>
      <c r="C570" s="21"/>
      <c r="D570" s="21"/>
      <c r="E570" s="21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x14ac:dyDescent="0.2">
      <c r="A571" s="21"/>
      <c r="B571" s="21"/>
      <c r="C571" s="21"/>
      <c r="D571" s="21"/>
      <c r="E571" s="21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x14ac:dyDescent="0.2">
      <c r="A572" s="21"/>
      <c r="B572" s="21"/>
      <c r="C572" s="21"/>
      <c r="D572" s="21"/>
      <c r="E572" s="21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x14ac:dyDescent="0.2">
      <c r="A573" s="21"/>
      <c r="B573" s="21"/>
      <c r="C573" s="21"/>
      <c r="D573" s="21"/>
      <c r="E573" s="21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x14ac:dyDescent="0.2">
      <c r="A574" s="21"/>
      <c r="B574" s="21"/>
      <c r="C574" s="21"/>
      <c r="D574" s="21"/>
      <c r="E574" s="21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x14ac:dyDescent="0.2">
      <c r="A575" s="21"/>
      <c r="B575" s="21"/>
      <c r="C575" s="21"/>
      <c r="D575" s="21"/>
      <c r="E575" s="21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x14ac:dyDescent="0.2">
      <c r="A576" s="21"/>
      <c r="B576" s="21"/>
      <c r="C576" s="21"/>
      <c r="D576" s="21"/>
      <c r="E576" s="21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x14ac:dyDescent="0.2">
      <c r="A577" s="21"/>
      <c r="B577" s="21"/>
      <c r="C577" s="21"/>
      <c r="D577" s="21"/>
      <c r="E577" s="21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x14ac:dyDescent="0.2">
      <c r="A578" s="21"/>
      <c r="B578" s="21"/>
      <c r="C578" s="21"/>
      <c r="D578" s="21"/>
      <c r="E578" s="21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x14ac:dyDescent="0.2">
      <c r="A579" s="21"/>
      <c r="B579" s="21"/>
      <c r="C579" s="21"/>
      <c r="D579" s="21"/>
      <c r="E579" s="21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x14ac:dyDescent="0.2">
      <c r="A580" s="21"/>
      <c r="B580" s="21"/>
      <c r="C580" s="21"/>
      <c r="D580" s="21"/>
      <c r="E580" s="21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x14ac:dyDescent="0.2">
      <c r="A581" s="21"/>
      <c r="B581" s="21"/>
      <c r="C581" s="21"/>
      <c r="D581" s="21"/>
      <c r="E581" s="21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x14ac:dyDescent="0.2">
      <c r="A582" s="21"/>
      <c r="B582" s="21"/>
      <c r="C582" s="21"/>
      <c r="D582" s="21"/>
      <c r="E582" s="21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x14ac:dyDescent="0.2">
      <c r="A583" s="21"/>
      <c r="B583" s="21"/>
      <c r="C583" s="21"/>
      <c r="D583" s="21"/>
      <c r="E583" s="21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x14ac:dyDescent="0.2">
      <c r="A584" s="21"/>
      <c r="B584" s="21"/>
      <c r="C584" s="21"/>
      <c r="D584" s="21"/>
      <c r="E584" s="21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x14ac:dyDescent="0.2">
      <c r="A585" s="21"/>
      <c r="B585" s="21"/>
      <c r="C585" s="21"/>
      <c r="D585" s="21"/>
      <c r="E585" s="21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x14ac:dyDescent="0.2">
      <c r="A586" s="21"/>
      <c r="B586" s="21"/>
      <c r="C586" s="21"/>
      <c r="D586" s="21"/>
      <c r="E586" s="21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x14ac:dyDescent="0.2">
      <c r="A587" s="21"/>
      <c r="B587" s="21"/>
      <c r="C587" s="21"/>
      <c r="D587" s="21"/>
      <c r="E587" s="21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x14ac:dyDescent="0.2">
      <c r="A588" s="21"/>
      <c r="B588" s="21"/>
      <c r="C588" s="21"/>
      <c r="D588" s="21"/>
      <c r="E588" s="21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x14ac:dyDescent="0.2">
      <c r="A589" s="21"/>
      <c r="B589" s="21"/>
      <c r="C589" s="21"/>
      <c r="D589" s="21"/>
      <c r="E589" s="21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x14ac:dyDescent="0.2">
      <c r="A590" s="21"/>
      <c r="B590" s="21"/>
      <c r="C590" s="21"/>
      <c r="D590" s="21"/>
      <c r="E590" s="21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x14ac:dyDescent="0.2">
      <c r="A591" s="21"/>
      <c r="B591" s="21"/>
      <c r="C591" s="21"/>
      <c r="D591" s="21"/>
      <c r="E591" s="21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x14ac:dyDescent="0.2">
      <c r="A592" s="21"/>
      <c r="B592" s="21"/>
      <c r="C592" s="21"/>
      <c r="D592" s="21"/>
      <c r="E592" s="21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x14ac:dyDescent="0.2">
      <c r="A593" s="21"/>
      <c r="B593" s="21"/>
      <c r="C593" s="21"/>
      <c r="D593" s="21"/>
      <c r="E593" s="21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x14ac:dyDescent="0.2">
      <c r="A594" s="21"/>
      <c r="B594" s="21"/>
      <c r="C594" s="21"/>
      <c r="D594" s="21"/>
      <c r="E594" s="21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x14ac:dyDescent="0.2">
      <c r="A595" s="21"/>
      <c r="B595" s="21"/>
      <c r="C595" s="21"/>
      <c r="D595" s="21"/>
      <c r="E595" s="21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x14ac:dyDescent="0.2">
      <c r="A596" s="21"/>
      <c r="B596" s="21"/>
      <c r="C596" s="21"/>
      <c r="D596" s="21"/>
      <c r="E596" s="21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x14ac:dyDescent="0.2">
      <c r="A597" s="21"/>
      <c r="B597" s="21"/>
      <c r="C597" s="21"/>
      <c r="D597" s="21"/>
      <c r="E597" s="21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x14ac:dyDescent="0.2">
      <c r="A598" s="21"/>
      <c r="B598" s="21"/>
      <c r="C598" s="21"/>
      <c r="D598" s="21"/>
      <c r="E598" s="21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x14ac:dyDescent="0.2">
      <c r="A599" s="21"/>
      <c r="B599" s="21"/>
      <c r="C599" s="21"/>
      <c r="D599" s="21"/>
      <c r="E599" s="21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x14ac:dyDescent="0.2">
      <c r="A600" s="21"/>
      <c r="B600" s="21"/>
      <c r="C600" s="21"/>
      <c r="D600" s="21"/>
      <c r="E600" s="21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x14ac:dyDescent="0.2">
      <c r="A601" s="21"/>
      <c r="B601" s="21"/>
      <c r="C601" s="21"/>
      <c r="D601" s="21"/>
      <c r="E601" s="21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x14ac:dyDescent="0.2">
      <c r="A602" s="21"/>
      <c r="B602" s="21"/>
      <c r="C602" s="21"/>
      <c r="D602" s="21"/>
      <c r="E602" s="21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x14ac:dyDescent="0.2">
      <c r="A603" s="21"/>
      <c r="B603" s="21"/>
      <c r="C603" s="21"/>
      <c r="D603" s="21"/>
      <c r="E603" s="21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x14ac:dyDescent="0.2">
      <c r="A604" s="21"/>
      <c r="B604" s="21"/>
      <c r="C604" s="21"/>
      <c r="D604" s="21"/>
      <c r="E604" s="21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x14ac:dyDescent="0.2">
      <c r="A605" s="21"/>
      <c r="B605" s="21"/>
      <c r="C605" s="21"/>
      <c r="D605" s="21"/>
      <c r="E605" s="21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x14ac:dyDescent="0.2">
      <c r="A606" s="21"/>
      <c r="B606" s="21"/>
      <c r="C606" s="21"/>
      <c r="D606" s="21"/>
      <c r="E606" s="21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x14ac:dyDescent="0.2">
      <c r="A607" s="21"/>
      <c r="B607" s="21"/>
      <c r="C607" s="21"/>
      <c r="D607" s="21"/>
      <c r="E607" s="21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x14ac:dyDescent="0.2">
      <c r="A608" s="21"/>
      <c r="B608" s="21"/>
      <c r="C608" s="21"/>
      <c r="D608" s="21"/>
      <c r="E608" s="21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x14ac:dyDescent="0.2">
      <c r="A609" s="21"/>
      <c r="B609" s="21"/>
      <c r="C609" s="21"/>
      <c r="D609" s="21"/>
      <c r="E609" s="21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x14ac:dyDescent="0.2">
      <c r="A610" s="21"/>
      <c r="B610" s="21"/>
      <c r="C610" s="21"/>
      <c r="D610" s="21"/>
      <c r="E610" s="21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x14ac:dyDescent="0.2">
      <c r="A611" s="21"/>
      <c r="B611" s="21"/>
      <c r="C611" s="21"/>
      <c r="D611" s="21"/>
      <c r="E611" s="21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x14ac:dyDescent="0.2">
      <c r="A612" s="21"/>
      <c r="B612" s="21"/>
      <c r="C612" s="21"/>
      <c r="D612" s="21"/>
      <c r="E612" s="21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x14ac:dyDescent="0.2">
      <c r="A613" s="21"/>
      <c r="B613" s="21"/>
      <c r="C613" s="21"/>
      <c r="D613" s="21"/>
      <c r="E613" s="21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x14ac:dyDescent="0.2">
      <c r="A614" s="21"/>
      <c r="B614" s="21"/>
      <c r="C614" s="21"/>
      <c r="D614" s="21"/>
      <c r="E614" s="21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x14ac:dyDescent="0.2">
      <c r="A615" s="21"/>
      <c r="B615" s="21"/>
      <c r="C615" s="21"/>
      <c r="D615" s="21"/>
      <c r="E615" s="21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x14ac:dyDescent="0.2">
      <c r="A616" s="21"/>
      <c r="B616" s="21"/>
      <c r="C616" s="21"/>
      <c r="D616" s="21"/>
      <c r="E616" s="21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x14ac:dyDescent="0.2">
      <c r="A617" s="21"/>
      <c r="B617" s="21"/>
      <c r="C617" s="21"/>
      <c r="D617" s="21"/>
      <c r="E617" s="21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x14ac:dyDescent="0.2">
      <c r="A618" s="21"/>
      <c r="B618" s="21"/>
      <c r="C618" s="21"/>
      <c r="D618" s="21"/>
      <c r="E618" s="21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x14ac:dyDescent="0.2">
      <c r="A619" s="21"/>
      <c r="B619" s="21"/>
      <c r="C619" s="21"/>
      <c r="D619" s="21"/>
      <c r="E619" s="21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x14ac:dyDescent="0.2">
      <c r="A620" s="21"/>
      <c r="B620" s="21"/>
      <c r="C620" s="21"/>
      <c r="D620" s="21"/>
      <c r="E620" s="21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x14ac:dyDescent="0.2">
      <c r="A621" s="21"/>
      <c r="B621" s="21"/>
      <c r="C621" s="21"/>
      <c r="D621" s="21"/>
      <c r="E621" s="21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x14ac:dyDescent="0.2">
      <c r="A622" s="21"/>
      <c r="B622" s="21"/>
      <c r="C622" s="21"/>
      <c r="D622" s="21"/>
      <c r="E622" s="21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x14ac:dyDescent="0.2">
      <c r="A623" s="21"/>
      <c r="B623" s="21"/>
      <c r="C623" s="21"/>
      <c r="D623" s="21"/>
      <c r="E623" s="21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x14ac:dyDescent="0.2">
      <c r="A624" s="21"/>
      <c r="B624" s="21"/>
      <c r="C624" s="21"/>
      <c r="D624" s="21"/>
      <c r="E624" s="21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x14ac:dyDescent="0.2">
      <c r="A625" s="21"/>
      <c r="B625" s="21"/>
      <c r="C625" s="21"/>
      <c r="D625" s="21"/>
      <c r="E625" s="21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x14ac:dyDescent="0.2">
      <c r="A626" s="21"/>
      <c r="B626" s="21"/>
      <c r="C626" s="21"/>
      <c r="D626" s="21"/>
      <c r="E626" s="21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x14ac:dyDescent="0.2">
      <c r="A627" s="21"/>
      <c r="B627" s="21"/>
      <c r="C627" s="21"/>
      <c r="D627" s="21"/>
      <c r="E627" s="21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x14ac:dyDescent="0.2">
      <c r="A628" s="21"/>
      <c r="B628" s="21"/>
      <c r="C628" s="21"/>
      <c r="D628" s="21"/>
      <c r="E628" s="21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x14ac:dyDescent="0.2">
      <c r="A629" s="21"/>
      <c r="B629" s="21"/>
      <c r="C629" s="21"/>
      <c r="D629" s="21"/>
      <c r="E629" s="21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x14ac:dyDescent="0.2">
      <c r="A630" s="21"/>
      <c r="B630" s="21"/>
      <c r="C630" s="21"/>
      <c r="D630" s="21"/>
      <c r="E630" s="21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x14ac:dyDescent="0.2">
      <c r="A631" s="21"/>
      <c r="B631" s="21"/>
      <c r="C631" s="21"/>
      <c r="D631" s="21"/>
      <c r="E631" s="21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x14ac:dyDescent="0.2">
      <c r="A632" s="21"/>
      <c r="B632" s="21"/>
      <c r="C632" s="21"/>
      <c r="D632" s="21"/>
      <c r="E632" s="21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x14ac:dyDescent="0.2">
      <c r="A633" s="21"/>
      <c r="B633" s="21"/>
      <c r="C633" s="21"/>
      <c r="D633" s="21"/>
      <c r="E633" s="21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x14ac:dyDescent="0.2">
      <c r="A634" s="21"/>
      <c r="B634" s="21"/>
      <c r="C634" s="21"/>
      <c r="D634" s="21"/>
      <c r="E634" s="21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x14ac:dyDescent="0.2">
      <c r="A635" s="21"/>
      <c r="B635" s="21"/>
      <c r="C635" s="21"/>
      <c r="D635" s="21"/>
      <c r="E635" s="21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x14ac:dyDescent="0.2">
      <c r="A636" s="21"/>
      <c r="B636" s="21"/>
      <c r="C636" s="21"/>
      <c r="D636" s="21"/>
      <c r="E636" s="21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x14ac:dyDescent="0.2">
      <c r="A637" s="21"/>
      <c r="B637" s="21"/>
      <c r="C637" s="21"/>
      <c r="D637" s="21"/>
      <c r="E637" s="21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x14ac:dyDescent="0.2">
      <c r="A638" s="21"/>
      <c r="B638" s="21"/>
      <c r="C638" s="21"/>
      <c r="D638" s="21"/>
      <c r="E638" s="21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x14ac:dyDescent="0.2">
      <c r="A639" s="21"/>
      <c r="B639" s="21"/>
      <c r="C639" s="21"/>
      <c r="D639" s="21"/>
      <c r="E639" s="21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x14ac:dyDescent="0.2">
      <c r="A640" s="21"/>
      <c r="B640" s="21"/>
      <c r="C640" s="21"/>
      <c r="D640" s="21"/>
      <c r="E640" s="21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x14ac:dyDescent="0.2">
      <c r="A641" s="21"/>
      <c r="B641" s="21"/>
      <c r="C641" s="21"/>
      <c r="D641" s="21"/>
      <c r="E641" s="21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x14ac:dyDescent="0.2">
      <c r="A642" s="21"/>
      <c r="B642" s="21"/>
      <c r="C642" s="21"/>
      <c r="D642" s="21"/>
      <c r="E642" s="21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x14ac:dyDescent="0.2">
      <c r="A643" s="21"/>
      <c r="B643" s="21"/>
      <c r="C643" s="21"/>
      <c r="D643" s="21"/>
      <c r="E643" s="21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x14ac:dyDescent="0.2">
      <c r="A644" s="21"/>
      <c r="B644" s="21"/>
      <c r="C644" s="21"/>
      <c r="D644" s="21"/>
      <c r="E644" s="21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x14ac:dyDescent="0.2">
      <c r="A645" s="21"/>
      <c r="B645" s="21"/>
      <c r="C645" s="21"/>
      <c r="D645" s="21"/>
      <c r="E645" s="21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x14ac:dyDescent="0.2">
      <c r="A646" s="21"/>
      <c r="B646" s="21"/>
      <c r="C646" s="21"/>
      <c r="D646" s="21"/>
      <c r="E646" s="21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x14ac:dyDescent="0.2">
      <c r="A647" s="21"/>
      <c r="B647" s="21"/>
      <c r="C647" s="21"/>
      <c r="D647" s="21"/>
      <c r="E647" s="21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x14ac:dyDescent="0.2">
      <c r="A648" s="21"/>
      <c r="B648" s="21"/>
      <c r="C648" s="21"/>
      <c r="D648" s="21"/>
      <c r="E648" s="21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x14ac:dyDescent="0.2">
      <c r="A649" s="21"/>
      <c r="B649" s="21"/>
      <c r="C649" s="21"/>
      <c r="D649" s="21"/>
      <c r="E649" s="21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x14ac:dyDescent="0.2">
      <c r="A650" s="21"/>
      <c r="B650" s="21"/>
      <c r="C650" s="21"/>
      <c r="D650" s="21"/>
      <c r="E650" s="21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x14ac:dyDescent="0.2">
      <c r="A651" s="21"/>
      <c r="B651" s="21"/>
      <c r="C651" s="21"/>
      <c r="D651" s="21"/>
      <c r="E651" s="21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x14ac:dyDescent="0.2">
      <c r="A652" s="21"/>
      <c r="B652" s="21"/>
      <c r="C652" s="21"/>
      <c r="D652" s="21"/>
      <c r="E652" s="21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x14ac:dyDescent="0.2">
      <c r="A653" s="21"/>
      <c r="B653" s="21"/>
      <c r="C653" s="21"/>
      <c r="D653" s="21"/>
      <c r="E653" s="21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x14ac:dyDescent="0.2">
      <c r="A654" s="21"/>
      <c r="B654" s="21"/>
      <c r="C654" s="21"/>
      <c r="D654" s="21"/>
      <c r="E654" s="21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x14ac:dyDescent="0.2">
      <c r="A655" s="21"/>
      <c r="B655" s="21"/>
      <c r="C655" s="21"/>
      <c r="D655" s="21"/>
      <c r="E655" s="21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x14ac:dyDescent="0.2">
      <c r="A656" s="21"/>
      <c r="B656" s="21"/>
      <c r="C656" s="21"/>
      <c r="D656" s="21"/>
      <c r="E656" s="21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x14ac:dyDescent="0.2">
      <c r="A657" s="21"/>
      <c r="B657" s="21"/>
      <c r="C657" s="21"/>
      <c r="D657" s="21"/>
      <c r="E657" s="21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x14ac:dyDescent="0.2">
      <c r="A658" s="21"/>
      <c r="B658" s="21"/>
      <c r="C658" s="21"/>
      <c r="D658" s="21"/>
      <c r="E658" s="21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x14ac:dyDescent="0.2">
      <c r="A659" s="21"/>
      <c r="B659" s="21"/>
      <c r="C659" s="21"/>
      <c r="D659" s="21"/>
      <c r="E659" s="21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x14ac:dyDescent="0.2">
      <c r="A660" s="21"/>
      <c r="B660" s="21"/>
      <c r="C660" s="21"/>
      <c r="D660" s="21"/>
      <c r="E660" s="21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x14ac:dyDescent="0.2">
      <c r="A661" s="21"/>
      <c r="B661" s="21"/>
      <c r="C661" s="21"/>
      <c r="D661" s="21"/>
      <c r="E661" s="21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x14ac:dyDescent="0.2">
      <c r="A662" s="21"/>
      <c r="B662" s="21"/>
      <c r="C662" s="21"/>
      <c r="D662" s="21"/>
      <c r="E662" s="21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x14ac:dyDescent="0.2">
      <c r="A663" s="21"/>
      <c r="B663" s="21"/>
      <c r="C663" s="21"/>
      <c r="D663" s="21"/>
      <c r="E663" s="21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x14ac:dyDescent="0.2">
      <c r="A664" s="21"/>
      <c r="B664" s="21"/>
      <c r="C664" s="21"/>
      <c r="D664" s="21"/>
      <c r="E664" s="21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x14ac:dyDescent="0.2">
      <c r="A665" s="21"/>
      <c r="B665" s="21"/>
      <c r="C665" s="21"/>
      <c r="D665" s="21"/>
      <c r="E665" s="21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x14ac:dyDescent="0.2">
      <c r="A666" s="21"/>
      <c r="B666" s="21"/>
      <c r="C666" s="21"/>
      <c r="D666" s="21"/>
      <c r="E666" s="21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x14ac:dyDescent="0.2">
      <c r="A667" s="21"/>
      <c r="B667" s="21"/>
      <c r="C667" s="21"/>
      <c r="D667" s="21"/>
      <c r="E667" s="21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x14ac:dyDescent="0.2">
      <c r="A668" s="21"/>
      <c r="B668" s="21"/>
      <c r="C668" s="21"/>
      <c r="D668" s="21"/>
      <c r="E668" s="21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x14ac:dyDescent="0.2">
      <c r="A669" s="21"/>
      <c r="B669" s="21"/>
      <c r="C669" s="21"/>
      <c r="D669" s="21"/>
      <c r="E669" s="21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x14ac:dyDescent="0.2">
      <c r="A670" s="21"/>
      <c r="B670" s="21"/>
      <c r="C670" s="21"/>
      <c r="D670" s="21"/>
      <c r="E670" s="21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x14ac:dyDescent="0.2">
      <c r="A671" s="21"/>
      <c r="B671" s="21"/>
      <c r="C671" s="21"/>
      <c r="D671" s="21"/>
      <c r="E671" s="21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x14ac:dyDescent="0.2">
      <c r="A672" s="21"/>
      <c r="B672" s="21"/>
      <c r="C672" s="21"/>
      <c r="D672" s="21"/>
      <c r="E672" s="21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x14ac:dyDescent="0.2">
      <c r="A673" s="21"/>
      <c r="B673" s="21"/>
      <c r="C673" s="21"/>
      <c r="D673" s="21"/>
      <c r="E673" s="21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x14ac:dyDescent="0.2">
      <c r="A674" s="21"/>
      <c r="B674" s="21"/>
      <c r="C674" s="21"/>
      <c r="D674" s="21"/>
      <c r="E674" s="21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x14ac:dyDescent="0.2">
      <c r="A675" s="21"/>
      <c r="B675" s="21"/>
      <c r="C675" s="21"/>
      <c r="D675" s="21"/>
      <c r="E675" s="21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x14ac:dyDescent="0.2">
      <c r="A676" s="21"/>
      <c r="B676" s="21"/>
      <c r="C676" s="21"/>
      <c r="D676" s="21"/>
      <c r="E676" s="21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x14ac:dyDescent="0.2">
      <c r="A677" s="21"/>
      <c r="B677" s="21"/>
      <c r="C677" s="21"/>
      <c r="D677" s="21"/>
      <c r="E677" s="21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x14ac:dyDescent="0.2">
      <c r="A678" s="21"/>
      <c r="B678" s="21"/>
      <c r="C678" s="21"/>
      <c r="D678" s="21"/>
      <c r="E678" s="21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x14ac:dyDescent="0.2">
      <c r="A679" s="21"/>
      <c r="B679" s="21"/>
      <c r="C679" s="21"/>
      <c r="D679" s="21"/>
      <c r="E679" s="21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x14ac:dyDescent="0.2">
      <c r="A680" s="21"/>
      <c r="B680" s="21"/>
      <c r="C680" s="21"/>
      <c r="D680" s="21"/>
      <c r="E680" s="21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x14ac:dyDescent="0.2">
      <c r="A681" s="21"/>
      <c r="B681" s="21"/>
      <c r="C681" s="21"/>
      <c r="D681" s="21"/>
      <c r="E681" s="21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x14ac:dyDescent="0.2">
      <c r="A682" s="21"/>
      <c r="B682" s="21"/>
      <c r="C682" s="21"/>
      <c r="D682" s="21"/>
      <c r="E682" s="21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x14ac:dyDescent="0.2">
      <c r="A683" s="21"/>
      <c r="B683" s="21"/>
      <c r="C683" s="21"/>
      <c r="D683" s="21"/>
      <c r="E683" s="21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x14ac:dyDescent="0.2">
      <c r="A684" s="21"/>
      <c r="B684" s="21"/>
      <c r="C684" s="21"/>
      <c r="D684" s="21"/>
      <c r="E684" s="21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x14ac:dyDescent="0.2">
      <c r="A685" s="21"/>
      <c r="B685" s="21"/>
      <c r="C685" s="21"/>
      <c r="D685" s="21"/>
      <c r="E685" s="21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x14ac:dyDescent="0.2">
      <c r="A686" s="21"/>
      <c r="B686" s="21"/>
      <c r="C686" s="21"/>
      <c r="D686" s="21"/>
      <c r="E686" s="21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x14ac:dyDescent="0.2">
      <c r="A687" s="21"/>
      <c r="B687" s="21"/>
      <c r="C687" s="21"/>
      <c r="D687" s="21"/>
      <c r="E687" s="21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x14ac:dyDescent="0.2">
      <c r="A688" s="21"/>
      <c r="B688" s="21"/>
      <c r="C688" s="21"/>
      <c r="D688" s="21"/>
      <c r="E688" s="21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x14ac:dyDescent="0.2">
      <c r="A689" s="21"/>
      <c r="B689" s="21"/>
      <c r="C689" s="21"/>
      <c r="D689" s="21"/>
      <c r="E689" s="21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x14ac:dyDescent="0.2">
      <c r="A690" s="21"/>
      <c r="B690" s="21"/>
      <c r="C690" s="21"/>
      <c r="D690" s="21"/>
      <c r="E690" s="21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x14ac:dyDescent="0.2">
      <c r="A691" s="21"/>
      <c r="B691" s="21"/>
      <c r="C691" s="21"/>
      <c r="D691" s="21"/>
      <c r="E691" s="21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x14ac:dyDescent="0.2">
      <c r="A692" s="21"/>
      <c r="B692" s="21"/>
      <c r="C692" s="21"/>
      <c r="D692" s="21"/>
      <c r="E692" s="21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x14ac:dyDescent="0.2">
      <c r="A693" s="21"/>
      <c r="B693" s="21"/>
      <c r="C693" s="21"/>
      <c r="D693" s="21"/>
      <c r="E693" s="21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x14ac:dyDescent="0.2">
      <c r="A694" s="21"/>
      <c r="B694" s="21"/>
      <c r="C694" s="21"/>
      <c r="D694" s="21"/>
      <c r="E694" s="21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x14ac:dyDescent="0.2">
      <c r="A695" s="21"/>
      <c r="B695" s="21"/>
      <c r="C695" s="21"/>
      <c r="D695" s="21"/>
      <c r="E695" s="21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x14ac:dyDescent="0.2">
      <c r="A696" s="21"/>
      <c r="B696" s="21"/>
      <c r="C696" s="21"/>
      <c r="D696" s="21"/>
      <c r="E696" s="21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x14ac:dyDescent="0.2">
      <c r="A697" s="21"/>
      <c r="B697" s="21"/>
      <c r="C697" s="21"/>
      <c r="D697" s="21"/>
      <c r="E697" s="21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x14ac:dyDescent="0.2">
      <c r="A698" s="21"/>
      <c r="B698" s="21"/>
      <c r="C698" s="21"/>
      <c r="D698" s="21"/>
      <c r="E698" s="21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x14ac:dyDescent="0.2">
      <c r="A699" s="21"/>
      <c r="B699" s="21"/>
      <c r="C699" s="21"/>
      <c r="D699" s="21"/>
      <c r="E699" s="21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x14ac:dyDescent="0.2">
      <c r="A700" s="21"/>
      <c r="B700" s="21"/>
      <c r="C700" s="21"/>
      <c r="D700" s="21"/>
      <c r="E700" s="21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x14ac:dyDescent="0.2">
      <c r="A701" s="21"/>
      <c r="B701" s="21"/>
      <c r="C701" s="21"/>
      <c r="D701" s="21"/>
      <c r="E701" s="21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x14ac:dyDescent="0.2">
      <c r="A702" s="21"/>
      <c r="B702" s="21"/>
      <c r="C702" s="21"/>
      <c r="D702" s="21"/>
      <c r="E702" s="21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x14ac:dyDescent="0.2">
      <c r="A703" s="21"/>
      <c r="B703" s="21"/>
      <c r="C703" s="21"/>
      <c r="D703" s="21"/>
      <c r="E703" s="21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x14ac:dyDescent="0.2">
      <c r="A704" s="21"/>
      <c r="B704" s="21"/>
      <c r="C704" s="21"/>
      <c r="D704" s="21"/>
      <c r="E704" s="21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x14ac:dyDescent="0.2">
      <c r="A705" s="21"/>
      <c r="B705" s="21"/>
      <c r="C705" s="21"/>
      <c r="D705" s="21"/>
      <c r="E705" s="21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x14ac:dyDescent="0.2">
      <c r="A706" s="21"/>
      <c r="B706" s="21"/>
      <c r="C706" s="21"/>
      <c r="D706" s="21"/>
      <c r="E706" s="21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x14ac:dyDescent="0.2">
      <c r="A707" s="21"/>
      <c r="B707" s="21"/>
      <c r="C707" s="21"/>
      <c r="D707" s="21"/>
      <c r="E707" s="21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x14ac:dyDescent="0.2">
      <c r="A708" s="21"/>
      <c r="B708" s="21"/>
      <c r="C708" s="21"/>
      <c r="D708" s="21"/>
      <c r="E708" s="21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x14ac:dyDescent="0.2">
      <c r="A709" s="21"/>
      <c r="B709" s="21"/>
      <c r="C709" s="21"/>
      <c r="D709" s="21"/>
      <c r="E709" s="21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x14ac:dyDescent="0.2">
      <c r="A710" s="21"/>
      <c r="B710" s="21"/>
      <c r="C710" s="21"/>
      <c r="D710" s="21"/>
      <c r="E710" s="21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x14ac:dyDescent="0.2">
      <c r="A711" s="21"/>
      <c r="B711" s="21"/>
      <c r="C711" s="21"/>
      <c r="D711" s="21"/>
      <c r="E711" s="21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x14ac:dyDescent="0.2">
      <c r="A712" s="21"/>
      <c r="B712" s="21"/>
      <c r="C712" s="21"/>
      <c r="D712" s="21"/>
      <c r="E712" s="21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x14ac:dyDescent="0.2">
      <c r="A713" s="21"/>
      <c r="B713" s="21"/>
      <c r="C713" s="21"/>
      <c r="D713" s="21"/>
      <c r="E713" s="21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x14ac:dyDescent="0.2">
      <c r="A714" s="21"/>
      <c r="B714" s="21"/>
      <c r="C714" s="21"/>
      <c r="D714" s="21"/>
      <c r="E714" s="21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x14ac:dyDescent="0.2">
      <c r="A715" s="21"/>
      <c r="B715" s="21"/>
      <c r="C715" s="21"/>
      <c r="D715" s="21"/>
      <c r="E715" s="21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x14ac:dyDescent="0.2">
      <c r="A716" s="21"/>
      <c r="B716" s="21"/>
      <c r="C716" s="21"/>
      <c r="D716" s="21"/>
      <c r="E716" s="21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x14ac:dyDescent="0.2">
      <c r="A717" s="21"/>
      <c r="B717" s="21"/>
      <c r="C717" s="21"/>
      <c r="D717" s="21"/>
      <c r="E717" s="21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x14ac:dyDescent="0.2">
      <c r="A718" s="21"/>
      <c r="B718" s="21"/>
      <c r="C718" s="21"/>
      <c r="D718" s="21"/>
      <c r="E718" s="21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x14ac:dyDescent="0.2">
      <c r="A719" s="21"/>
      <c r="B719" s="21"/>
      <c r="C719" s="21"/>
      <c r="D719" s="21"/>
      <c r="E719" s="21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x14ac:dyDescent="0.2">
      <c r="A720" s="21"/>
      <c r="B720" s="21"/>
      <c r="C720" s="21"/>
      <c r="D720" s="21"/>
      <c r="E720" s="21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x14ac:dyDescent="0.2">
      <c r="A721" s="21"/>
      <c r="B721" s="21"/>
      <c r="C721" s="21"/>
      <c r="D721" s="21"/>
      <c r="E721" s="21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x14ac:dyDescent="0.2">
      <c r="A722" s="21"/>
      <c r="B722" s="21"/>
      <c r="C722" s="21"/>
      <c r="D722" s="21"/>
      <c r="E722" s="21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x14ac:dyDescent="0.2">
      <c r="A723" s="21"/>
      <c r="B723" s="21"/>
      <c r="C723" s="21"/>
      <c r="D723" s="21"/>
      <c r="E723" s="21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x14ac:dyDescent="0.2">
      <c r="A724" s="21"/>
      <c r="B724" s="21"/>
      <c r="C724" s="21"/>
      <c r="D724" s="21"/>
      <c r="E724" s="21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x14ac:dyDescent="0.2">
      <c r="A725" s="21"/>
      <c r="B725" s="21"/>
      <c r="C725" s="21"/>
      <c r="D725" s="21"/>
      <c r="E725" s="21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x14ac:dyDescent="0.2">
      <c r="A726" s="21"/>
      <c r="B726" s="21"/>
      <c r="C726" s="21"/>
      <c r="D726" s="21"/>
      <c r="E726" s="21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x14ac:dyDescent="0.2">
      <c r="A727" s="21"/>
      <c r="B727" s="21"/>
      <c r="C727" s="21"/>
      <c r="D727" s="21"/>
      <c r="E727" s="21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x14ac:dyDescent="0.2">
      <c r="A728" s="21"/>
      <c r="B728" s="21"/>
      <c r="C728" s="21"/>
      <c r="D728" s="21"/>
      <c r="E728" s="21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x14ac:dyDescent="0.2">
      <c r="A729" s="21"/>
      <c r="B729" s="21"/>
      <c r="C729" s="21"/>
      <c r="D729" s="21"/>
      <c r="E729" s="21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x14ac:dyDescent="0.2">
      <c r="A730" s="21"/>
      <c r="B730" s="21"/>
      <c r="C730" s="21"/>
      <c r="D730" s="21"/>
      <c r="E730" s="21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x14ac:dyDescent="0.2">
      <c r="A731" s="21"/>
      <c r="B731" s="21"/>
      <c r="C731" s="21"/>
      <c r="D731" s="21"/>
      <c r="E731" s="21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x14ac:dyDescent="0.2">
      <c r="A732" s="21"/>
      <c r="B732" s="21"/>
      <c r="C732" s="21"/>
      <c r="D732" s="21"/>
      <c r="E732" s="21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x14ac:dyDescent="0.2">
      <c r="A733" s="21"/>
      <c r="B733" s="21"/>
      <c r="C733" s="21"/>
      <c r="D733" s="21"/>
      <c r="E733" s="21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x14ac:dyDescent="0.2">
      <c r="A734" s="21"/>
      <c r="B734" s="21"/>
      <c r="C734" s="21"/>
      <c r="D734" s="21"/>
      <c r="E734" s="21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x14ac:dyDescent="0.2">
      <c r="A735" s="21"/>
      <c r="B735" s="21"/>
      <c r="C735" s="21"/>
      <c r="D735" s="21"/>
      <c r="E735" s="21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x14ac:dyDescent="0.2">
      <c r="A736" s="21"/>
      <c r="B736" s="21"/>
      <c r="C736" s="21"/>
      <c r="D736" s="21"/>
      <c r="E736" s="21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x14ac:dyDescent="0.2">
      <c r="A737" s="21"/>
      <c r="B737" s="21"/>
      <c r="C737" s="21"/>
      <c r="D737" s="21"/>
      <c r="E737" s="21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x14ac:dyDescent="0.2">
      <c r="A738" s="21"/>
      <c r="B738" s="21"/>
      <c r="C738" s="21"/>
      <c r="D738" s="21"/>
      <c r="E738" s="21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x14ac:dyDescent="0.2">
      <c r="A739" s="21"/>
      <c r="B739" s="21"/>
      <c r="C739" s="21"/>
      <c r="D739" s="21"/>
      <c r="E739" s="21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x14ac:dyDescent="0.2">
      <c r="A740" s="21"/>
      <c r="B740" s="21"/>
      <c r="C740" s="21"/>
      <c r="D740" s="21"/>
      <c r="E740" s="21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x14ac:dyDescent="0.2">
      <c r="A741" s="21"/>
      <c r="B741" s="21"/>
      <c r="C741" s="21"/>
      <c r="D741" s="21"/>
      <c r="E741" s="21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x14ac:dyDescent="0.2">
      <c r="A742" s="21"/>
      <c r="B742" s="21"/>
      <c r="C742" s="21"/>
      <c r="D742" s="21"/>
      <c r="E742" s="21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x14ac:dyDescent="0.2">
      <c r="A743" s="21"/>
      <c r="B743" s="21"/>
      <c r="C743" s="21"/>
      <c r="D743" s="21"/>
      <c r="E743" s="21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x14ac:dyDescent="0.2">
      <c r="A744" s="21"/>
      <c r="B744" s="21"/>
      <c r="C744" s="21"/>
      <c r="D744" s="21"/>
      <c r="E744" s="21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x14ac:dyDescent="0.2">
      <c r="A745" s="21"/>
      <c r="B745" s="21"/>
      <c r="C745" s="21"/>
      <c r="D745" s="21"/>
      <c r="E745" s="21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x14ac:dyDescent="0.2">
      <c r="A746" s="21"/>
      <c r="B746" s="21"/>
      <c r="C746" s="21"/>
      <c r="D746" s="21"/>
      <c r="E746" s="21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x14ac:dyDescent="0.2">
      <c r="A747" s="21"/>
      <c r="B747" s="21"/>
      <c r="C747" s="21"/>
      <c r="D747" s="21"/>
      <c r="E747" s="21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x14ac:dyDescent="0.2">
      <c r="A748" s="21"/>
      <c r="B748" s="21"/>
      <c r="C748" s="21"/>
      <c r="D748" s="21"/>
      <c r="E748" s="21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x14ac:dyDescent="0.2">
      <c r="A749" s="21"/>
      <c r="B749" s="21"/>
      <c r="C749" s="21"/>
      <c r="D749" s="21"/>
      <c r="E749" s="21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x14ac:dyDescent="0.2">
      <c r="A750" s="21"/>
      <c r="B750" s="21"/>
      <c r="C750" s="21"/>
      <c r="D750" s="21"/>
      <c r="E750" s="21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x14ac:dyDescent="0.2">
      <c r="A751" s="21"/>
      <c r="B751" s="21"/>
      <c r="C751" s="21"/>
      <c r="D751" s="21"/>
      <c r="E751" s="21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x14ac:dyDescent="0.2">
      <c r="A752" s="21"/>
      <c r="B752" s="21"/>
      <c r="C752" s="21"/>
      <c r="D752" s="21"/>
      <c r="E752" s="21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x14ac:dyDescent="0.2">
      <c r="A753" s="21"/>
      <c r="B753" s="21"/>
      <c r="C753" s="21"/>
      <c r="D753" s="21"/>
      <c r="E753" s="21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x14ac:dyDescent="0.2">
      <c r="A754" s="21"/>
      <c r="B754" s="21"/>
      <c r="C754" s="21"/>
      <c r="D754" s="21"/>
      <c r="E754" s="21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x14ac:dyDescent="0.2">
      <c r="A755" s="21"/>
      <c r="B755" s="21"/>
      <c r="C755" s="21"/>
      <c r="D755" s="21"/>
      <c r="E755" s="21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x14ac:dyDescent="0.2">
      <c r="A756" s="21"/>
      <c r="B756" s="21"/>
      <c r="C756" s="21"/>
      <c r="D756" s="21"/>
      <c r="E756" s="21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x14ac:dyDescent="0.2">
      <c r="A757" s="21"/>
      <c r="B757" s="21"/>
      <c r="C757" s="21"/>
      <c r="D757" s="21"/>
      <c r="E757" s="21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x14ac:dyDescent="0.2">
      <c r="A758" s="21"/>
      <c r="B758" s="21"/>
      <c r="C758" s="21"/>
      <c r="D758" s="21"/>
      <c r="E758" s="21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x14ac:dyDescent="0.2">
      <c r="A759" s="21"/>
      <c r="B759" s="21"/>
      <c r="C759" s="21"/>
      <c r="D759" s="21"/>
      <c r="E759" s="21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x14ac:dyDescent="0.2">
      <c r="A760" s="21"/>
      <c r="B760" s="21"/>
      <c r="C760" s="21"/>
      <c r="D760" s="21"/>
      <c r="E760" s="21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x14ac:dyDescent="0.2">
      <c r="A761" s="21"/>
      <c r="B761" s="21"/>
      <c r="C761" s="21"/>
      <c r="D761" s="21"/>
      <c r="E761" s="21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x14ac:dyDescent="0.2">
      <c r="A762" s="21"/>
      <c r="B762" s="21"/>
      <c r="C762" s="21"/>
      <c r="D762" s="21"/>
      <c r="E762" s="21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x14ac:dyDescent="0.2">
      <c r="A763" s="21"/>
      <c r="B763" s="21"/>
      <c r="C763" s="21"/>
      <c r="D763" s="21"/>
      <c r="E763" s="21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x14ac:dyDescent="0.2">
      <c r="A764" s="21"/>
      <c r="B764" s="21"/>
      <c r="C764" s="21"/>
      <c r="D764" s="21"/>
      <c r="E764" s="21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x14ac:dyDescent="0.2">
      <c r="A765" s="21"/>
      <c r="B765" s="21"/>
      <c r="C765" s="21"/>
      <c r="D765" s="21"/>
      <c r="E765" s="21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x14ac:dyDescent="0.2">
      <c r="A766" s="21"/>
      <c r="B766" s="21"/>
      <c r="C766" s="21"/>
      <c r="D766" s="21"/>
      <c r="E766" s="21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x14ac:dyDescent="0.2">
      <c r="A767" s="21"/>
      <c r="B767" s="21"/>
      <c r="C767" s="21"/>
      <c r="D767" s="21"/>
      <c r="E767" s="21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x14ac:dyDescent="0.2">
      <c r="A768" s="21"/>
      <c r="B768" s="21"/>
      <c r="C768" s="21"/>
      <c r="D768" s="21"/>
      <c r="E768" s="21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x14ac:dyDescent="0.2">
      <c r="A769" s="21"/>
      <c r="B769" s="21"/>
      <c r="C769" s="21"/>
      <c r="D769" s="21"/>
      <c r="E769" s="21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x14ac:dyDescent="0.2">
      <c r="A770" s="21"/>
      <c r="B770" s="21"/>
      <c r="C770" s="21"/>
      <c r="D770" s="21"/>
      <c r="E770" s="21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x14ac:dyDescent="0.2">
      <c r="A771" s="21"/>
      <c r="B771" s="21"/>
      <c r="C771" s="21"/>
      <c r="D771" s="21"/>
      <c r="E771" s="21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x14ac:dyDescent="0.2">
      <c r="A772" s="21"/>
      <c r="B772" s="21"/>
      <c r="C772" s="21"/>
      <c r="D772" s="21"/>
      <c r="E772" s="21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x14ac:dyDescent="0.2">
      <c r="A773" s="21"/>
      <c r="B773" s="21"/>
      <c r="C773" s="21"/>
      <c r="D773" s="21"/>
      <c r="E773" s="21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x14ac:dyDescent="0.2">
      <c r="A774" s="21"/>
      <c r="B774" s="21"/>
      <c r="C774" s="21"/>
      <c r="D774" s="21"/>
      <c r="E774" s="21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x14ac:dyDescent="0.2">
      <c r="A775" s="21"/>
      <c r="B775" s="21"/>
      <c r="C775" s="21"/>
      <c r="D775" s="21"/>
      <c r="E775" s="21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x14ac:dyDescent="0.2">
      <c r="A776" s="21"/>
      <c r="B776" s="21"/>
      <c r="C776" s="21"/>
      <c r="D776" s="21"/>
      <c r="E776" s="21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x14ac:dyDescent="0.2">
      <c r="A777" s="21"/>
      <c r="B777" s="21"/>
      <c r="C777" s="21"/>
      <c r="D777" s="21"/>
      <c r="E777" s="21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x14ac:dyDescent="0.2">
      <c r="A778" s="21"/>
      <c r="B778" s="21"/>
      <c r="C778" s="21"/>
      <c r="D778" s="21"/>
      <c r="E778" s="21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x14ac:dyDescent="0.2">
      <c r="A779" s="21"/>
      <c r="B779" s="21"/>
      <c r="C779" s="21"/>
      <c r="D779" s="21"/>
      <c r="E779" s="21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x14ac:dyDescent="0.2">
      <c r="A780" s="21"/>
      <c r="B780" s="21"/>
      <c r="C780" s="21"/>
      <c r="D780" s="21"/>
      <c r="E780" s="21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x14ac:dyDescent="0.2">
      <c r="A781" s="21"/>
      <c r="B781" s="21"/>
      <c r="C781" s="21"/>
      <c r="D781" s="21"/>
      <c r="E781" s="21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x14ac:dyDescent="0.2">
      <c r="A782" s="21"/>
      <c r="B782" s="21"/>
      <c r="C782" s="21"/>
      <c r="D782" s="21"/>
      <c r="E782" s="21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x14ac:dyDescent="0.2">
      <c r="A783" s="21"/>
      <c r="B783" s="21"/>
      <c r="C783" s="21"/>
      <c r="D783" s="21"/>
      <c r="E783" s="21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x14ac:dyDescent="0.2">
      <c r="A784" s="21"/>
      <c r="B784" s="21"/>
      <c r="C784" s="21"/>
      <c r="D784" s="21"/>
      <c r="E784" s="21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x14ac:dyDescent="0.2">
      <c r="A785" s="21"/>
      <c r="B785" s="21"/>
      <c r="C785" s="21"/>
      <c r="D785" s="21"/>
      <c r="E785" s="21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x14ac:dyDescent="0.2">
      <c r="A786" s="21"/>
      <c r="B786" s="21"/>
      <c r="C786" s="21"/>
      <c r="D786" s="21"/>
      <c r="E786" s="21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x14ac:dyDescent="0.2">
      <c r="A787" s="21"/>
      <c r="B787" s="21"/>
      <c r="C787" s="21"/>
      <c r="D787" s="21"/>
      <c r="E787" s="21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x14ac:dyDescent="0.2">
      <c r="A788" s="21"/>
      <c r="B788" s="21"/>
      <c r="C788" s="21"/>
      <c r="D788" s="21"/>
      <c r="E788" s="21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x14ac:dyDescent="0.2">
      <c r="A789" s="21"/>
      <c r="B789" s="21"/>
      <c r="C789" s="21"/>
      <c r="D789" s="21"/>
      <c r="E789" s="21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x14ac:dyDescent="0.2">
      <c r="A790" s="21"/>
      <c r="B790" s="21"/>
      <c r="C790" s="21"/>
      <c r="D790" s="21"/>
      <c r="E790" s="21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x14ac:dyDescent="0.2">
      <c r="A791" s="21"/>
      <c r="B791" s="21"/>
      <c r="C791" s="21"/>
      <c r="D791" s="21"/>
      <c r="E791" s="21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x14ac:dyDescent="0.2">
      <c r="A792" s="21"/>
      <c r="B792" s="21"/>
      <c r="C792" s="21"/>
      <c r="D792" s="21"/>
      <c r="E792" s="21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x14ac:dyDescent="0.2">
      <c r="A793" s="21"/>
      <c r="B793" s="21"/>
      <c r="C793" s="21"/>
      <c r="D793" s="21"/>
      <c r="E793" s="21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x14ac:dyDescent="0.2">
      <c r="A794" s="21"/>
      <c r="B794" s="21"/>
      <c r="C794" s="21"/>
      <c r="D794" s="21"/>
      <c r="E794" s="21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x14ac:dyDescent="0.2">
      <c r="A795" s="21"/>
      <c r="B795" s="21"/>
      <c r="C795" s="21"/>
      <c r="D795" s="21"/>
      <c r="E795" s="21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x14ac:dyDescent="0.2">
      <c r="A796" s="21"/>
      <c r="B796" s="21"/>
      <c r="C796" s="21"/>
      <c r="D796" s="21"/>
      <c r="E796" s="21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x14ac:dyDescent="0.2">
      <c r="A797" s="21"/>
      <c r="B797" s="21"/>
      <c r="C797" s="21"/>
      <c r="D797" s="21"/>
      <c r="E797" s="21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x14ac:dyDescent="0.2">
      <c r="A798" s="21"/>
      <c r="B798" s="21"/>
      <c r="C798" s="21"/>
      <c r="D798" s="21"/>
      <c r="E798" s="21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x14ac:dyDescent="0.2">
      <c r="A799" s="21"/>
      <c r="B799" s="21"/>
      <c r="C799" s="21"/>
      <c r="D799" s="21"/>
      <c r="E799" s="21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x14ac:dyDescent="0.2">
      <c r="A800" s="21"/>
      <c r="B800" s="21"/>
      <c r="C800" s="21"/>
      <c r="D800" s="21"/>
      <c r="E800" s="21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x14ac:dyDescent="0.2">
      <c r="A801" s="21"/>
      <c r="B801" s="21"/>
      <c r="C801" s="21"/>
      <c r="D801" s="21"/>
      <c r="E801" s="21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x14ac:dyDescent="0.2">
      <c r="A802" s="21"/>
      <c r="B802" s="21"/>
      <c r="C802" s="21"/>
      <c r="D802" s="21"/>
      <c r="E802" s="21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x14ac:dyDescent="0.2">
      <c r="A803" s="21"/>
      <c r="B803" s="21"/>
      <c r="C803" s="21"/>
      <c r="D803" s="21"/>
      <c r="E803" s="21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x14ac:dyDescent="0.2">
      <c r="A804" s="21"/>
      <c r="B804" s="21"/>
      <c r="C804" s="21"/>
      <c r="D804" s="21"/>
      <c r="E804" s="21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x14ac:dyDescent="0.2">
      <c r="A805" s="21"/>
      <c r="B805" s="21"/>
      <c r="C805" s="21"/>
      <c r="D805" s="21"/>
      <c r="E805" s="21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x14ac:dyDescent="0.2">
      <c r="A806" s="21"/>
      <c r="B806" s="21"/>
      <c r="C806" s="21"/>
      <c r="D806" s="21"/>
      <c r="E806" s="21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x14ac:dyDescent="0.2">
      <c r="A807" s="21"/>
      <c r="B807" s="21"/>
      <c r="C807" s="21"/>
      <c r="D807" s="21"/>
      <c r="E807" s="21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x14ac:dyDescent="0.2">
      <c r="A808" s="21"/>
      <c r="B808" s="21"/>
      <c r="C808" s="21"/>
      <c r="D808" s="21"/>
      <c r="E808" s="21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x14ac:dyDescent="0.2">
      <c r="A809" s="21"/>
      <c r="B809" s="21"/>
      <c r="C809" s="21"/>
      <c r="D809" s="21"/>
      <c r="E809" s="21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x14ac:dyDescent="0.2">
      <c r="A810" s="21"/>
      <c r="B810" s="21"/>
      <c r="C810" s="21"/>
      <c r="D810" s="21"/>
      <c r="E810" s="21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x14ac:dyDescent="0.2">
      <c r="A811" s="21"/>
      <c r="B811" s="21"/>
      <c r="C811" s="21"/>
      <c r="D811" s="21"/>
      <c r="E811" s="21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x14ac:dyDescent="0.2">
      <c r="A812" s="21"/>
      <c r="B812" s="21"/>
      <c r="C812" s="21"/>
      <c r="D812" s="21"/>
      <c r="E812" s="21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x14ac:dyDescent="0.2">
      <c r="A813" s="21"/>
      <c r="B813" s="21"/>
      <c r="C813" s="21"/>
      <c r="D813" s="21"/>
      <c r="E813" s="21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x14ac:dyDescent="0.2">
      <c r="A814" s="21"/>
      <c r="B814" s="21"/>
      <c r="C814" s="21"/>
      <c r="D814" s="21"/>
      <c r="E814" s="21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x14ac:dyDescent="0.2">
      <c r="A815" s="21"/>
      <c r="B815" s="21"/>
      <c r="C815" s="21"/>
      <c r="D815" s="21"/>
      <c r="E815" s="21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x14ac:dyDescent="0.2">
      <c r="A816" s="21"/>
      <c r="B816" s="21"/>
      <c r="C816" s="21"/>
      <c r="D816" s="21"/>
      <c r="E816" s="21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x14ac:dyDescent="0.2">
      <c r="A817" s="21"/>
      <c r="B817" s="21"/>
      <c r="C817" s="21"/>
      <c r="D817" s="21"/>
      <c r="E817" s="21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x14ac:dyDescent="0.2">
      <c r="A818" s="21"/>
      <c r="B818" s="21"/>
      <c r="C818" s="21"/>
      <c r="D818" s="21"/>
      <c r="E818" s="21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x14ac:dyDescent="0.2">
      <c r="A819" s="21"/>
      <c r="B819" s="21"/>
      <c r="C819" s="21"/>
      <c r="D819" s="21"/>
      <c r="E819" s="21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x14ac:dyDescent="0.2">
      <c r="A820" s="21"/>
      <c r="B820" s="21"/>
      <c r="C820" s="21"/>
      <c r="D820" s="21"/>
      <c r="E820" s="21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x14ac:dyDescent="0.2">
      <c r="A821" s="21"/>
      <c r="B821" s="21"/>
      <c r="C821" s="21"/>
      <c r="D821" s="21"/>
      <c r="E821" s="21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x14ac:dyDescent="0.2">
      <c r="A822" s="21"/>
      <c r="B822" s="21"/>
      <c r="C822" s="21"/>
      <c r="D822" s="21"/>
      <c r="E822" s="21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x14ac:dyDescent="0.2">
      <c r="A823" s="21"/>
      <c r="B823" s="21"/>
      <c r="C823" s="21"/>
      <c r="D823" s="21"/>
      <c r="E823" s="21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x14ac:dyDescent="0.2">
      <c r="A824" s="21"/>
      <c r="B824" s="21"/>
      <c r="C824" s="21"/>
      <c r="D824" s="21"/>
      <c r="E824" s="21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x14ac:dyDescent="0.2">
      <c r="A825" s="21"/>
      <c r="B825" s="21"/>
      <c r="C825" s="21"/>
      <c r="D825" s="21"/>
      <c r="E825" s="21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x14ac:dyDescent="0.2">
      <c r="A826" s="21"/>
      <c r="B826" s="21"/>
      <c r="C826" s="21"/>
      <c r="D826" s="21"/>
      <c r="E826" s="21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x14ac:dyDescent="0.2">
      <c r="A827" s="21"/>
      <c r="B827" s="21"/>
      <c r="C827" s="21"/>
      <c r="D827" s="21"/>
      <c r="E827" s="21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x14ac:dyDescent="0.2">
      <c r="A828" s="21"/>
      <c r="B828" s="21"/>
      <c r="C828" s="21"/>
      <c r="D828" s="21"/>
      <c r="E828" s="21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x14ac:dyDescent="0.2">
      <c r="A829" s="21"/>
      <c r="B829" s="21"/>
      <c r="C829" s="21"/>
      <c r="D829" s="21"/>
      <c r="E829" s="21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x14ac:dyDescent="0.2">
      <c r="A830" s="21"/>
      <c r="B830" s="21"/>
      <c r="C830" s="21"/>
      <c r="D830" s="21"/>
      <c r="E830" s="21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x14ac:dyDescent="0.2">
      <c r="A831" s="21"/>
      <c r="B831" s="21"/>
      <c r="C831" s="21"/>
      <c r="D831" s="21"/>
      <c r="E831" s="21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x14ac:dyDescent="0.2">
      <c r="A832" s="21"/>
      <c r="B832" s="21"/>
      <c r="C832" s="21"/>
      <c r="D832" s="21"/>
      <c r="E832" s="21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x14ac:dyDescent="0.2">
      <c r="A833" s="21"/>
      <c r="B833" s="21"/>
      <c r="C833" s="21"/>
      <c r="D833" s="21"/>
      <c r="E833" s="21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x14ac:dyDescent="0.2">
      <c r="A834" s="21"/>
      <c r="B834" s="21"/>
      <c r="C834" s="21"/>
      <c r="D834" s="21"/>
      <c r="E834" s="21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x14ac:dyDescent="0.2">
      <c r="A835" s="21"/>
      <c r="B835" s="21"/>
      <c r="C835" s="21"/>
      <c r="D835" s="21"/>
      <c r="E835" s="21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x14ac:dyDescent="0.2">
      <c r="A836" s="21"/>
      <c r="B836" s="21"/>
      <c r="C836" s="21"/>
      <c r="D836" s="21"/>
      <c r="E836" s="21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x14ac:dyDescent="0.2">
      <c r="A837" s="21"/>
      <c r="B837" s="21"/>
      <c r="C837" s="21"/>
      <c r="D837" s="21"/>
      <c r="E837" s="21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x14ac:dyDescent="0.2">
      <c r="A838" s="21"/>
      <c r="B838" s="21"/>
      <c r="C838" s="21"/>
      <c r="D838" s="21"/>
      <c r="E838" s="21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x14ac:dyDescent="0.2">
      <c r="A839" s="21"/>
      <c r="B839" s="21"/>
      <c r="C839" s="21"/>
      <c r="D839" s="21"/>
      <c r="E839" s="21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x14ac:dyDescent="0.2">
      <c r="A840" s="21"/>
      <c r="B840" s="21"/>
      <c r="C840" s="21"/>
      <c r="D840" s="21"/>
      <c r="E840" s="21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x14ac:dyDescent="0.2">
      <c r="A841" s="21"/>
      <c r="B841" s="21"/>
      <c r="C841" s="21"/>
      <c r="D841" s="21"/>
      <c r="E841" s="21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x14ac:dyDescent="0.2">
      <c r="A842" s="21"/>
      <c r="B842" s="21"/>
      <c r="C842" s="21"/>
      <c r="D842" s="21"/>
      <c r="E842" s="21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x14ac:dyDescent="0.2">
      <c r="A843" s="21"/>
      <c r="B843" s="21"/>
      <c r="C843" s="21"/>
      <c r="D843" s="21"/>
      <c r="E843" s="21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x14ac:dyDescent="0.2">
      <c r="A844" s="21"/>
      <c r="B844" s="21"/>
      <c r="C844" s="21"/>
      <c r="D844" s="21"/>
      <c r="E844" s="21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x14ac:dyDescent="0.2">
      <c r="A845" s="21"/>
      <c r="B845" s="21"/>
      <c r="C845" s="21"/>
      <c r="D845" s="21"/>
      <c r="E845" s="21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x14ac:dyDescent="0.2">
      <c r="A846" s="21"/>
      <c r="B846" s="21"/>
      <c r="C846" s="21"/>
      <c r="D846" s="21"/>
      <c r="E846" s="21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x14ac:dyDescent="0.2">
      <c r="A847" s="21"/>
      <c r="B847" s="21"/>
      <c r="C847" s="21"/>
      <c r="D847" s="21"/>
      <c r="E847" s="21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x14ac:dyDescent="0.2">
      <c r="A848" s="21"/>
      <c r="B848" s="21"/>
      <c r="C848" s="21"/>
      <c r="D848" s="21"/>
      <c r="E848" s="21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x14ac:dyDescent="0.2">
      <c r="A849" s="21"/>
      <c r="B849" s="21"/>
      <c r="C849" s="21"/>
      <c r="D849" s="21"/>
      <c r="E849" s="21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x14ac:dyDescent="0.2">
      <c r="A850" s="21"/>
      <c r="B850" s="21"/>
      <c r="C850" s="21"/>
      <c r="D850" s="21"/>
      <c r="E850" s="21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x14ac:dyDescent="0.2">
      <c r="A851" s="21"/>
      <c r="B851" s="21"/>
      <c r="C851" s="21"/>
      <c r="D851" s="21"/>
      <c r="E851" s="21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x14ac:dyDescent="0.2">
      <c r="A852" s="21"/>
      <c r="B852" s="21"/>
      <c r="C852" s="21"/>
      <c r="D852" s="21"/>
      <c r="E852" s="21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x14ac:dyDescent="0.2">
      <c r="A853" s="21"/>
      <c r="B853" s="21"/>
      <c r="C853" s="21"/>
      <c r="D853" s="21"/>
      <c r="E853" s="21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x14ac:dyDescent="0.2">
      <c r="A854" s="21"/>
      <c r="B854" s="21"/>
      <c r="C854" s="21"/>
      <c r="D854" s="21"/>
      <c r="E854" s="21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x14ac:dyDescent="0.2">
      <c r="A855" s="21"/>
      <c r="B855" s="21"/>
      <c r="C855" s="21"/>
      <c r="D855" s="21"/>
      <c r="E855" s="21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x14ac:dyDescent="0.2">
      <c r="A856" s="21"/>
      <c r="B856" s="21"/>
      <c r="C856" s="21"/>
      <c r="D856" s="21"/>
      <c r="E856" s="21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x14ac:dyDescent="0.2">
      <c r="A857" s="21"/>
      <c r="B857" s="21"/>
      <c r="C857" s="21"/>
      <c r="D857" s="21"/>
      <c r="E857" s="21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x14ac:dyDescent="0.2">
      <c r="A858" s="21"/>
      <c r="B858" s="21"/>
      <c r="C858" s="21"/>
      <c r="D858" s="21"/>
      <c r="E858" s="21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x14ac:dyDescent="0.2">
      <c r="A859" s="21"/>
      <c r="B859" s="21"/>
      <c r="C859" s="21"/>
      <c r="D859" s="21"/>
      <c r="E859" s="21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x14ac:dyDescent="0.2">
      <c r="A860" s="21"/>
      <c r="B860" s="21"/>
      <c r="C860" s="21"/>
      <c r="D860" s="21"/>
      <c r="E860" s="21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x14ac:dyDescent="0.2">
      <c r="A861" s="21"/>
      <c r="B861" s="21"/>
      <c r="C861" s="21"/>
      <c r="D861" s="21"/>
      <c r="E861" s="21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x14ac:dyDescent="0.2">
      <c r="A862" s="21"/>
      <c r="B862" s="21"/>
      <c r="C862" s="21"/>
      <c r="D862" s="21"/>
      <c r="E862" s="21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x14ac:dyDescent="0.2">
      <c r="A863" s="21"/>
      <c r="B863" s="21"/>
      <c r="C863" s="21"/>
      <c r="D863" s="21"/>
      <c r="E863" s="21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x14ac:dyDescent="0.2">
      <c r="A864" s="21"/>
      <c r="B864" s="21"/>
      <c r="C864" s="21"/>
      <c r="D864" s="21"/>
      <c r="E864" s="21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x14ac:dyDescent="0.2">
      <c r="A865" s="21"/>
      <c r="B865" s="21"/>
      <c r="C865" s="21"/>
      <c r="D865" s="21"/>
      <c r="E865" s="21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x14ac:dyDescent="0.2">
      <c r="A866" s="21"/>
      <c r="B866" s="21"/>
      <c r="C866" s="21"/>
      <c r="D866" s="21"/>
      <c r="E866" s="21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x14ac:dyDescent="0.2">
      <c r="A867" s="21"/>
      <c r="B867" s="21"/>
      <c r="C867" s="21"/>
      <c r="D867" s="21"/>
      <c r="E867" s="21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x14ac:dyDescent="0.2">
      <c r="A868" s="21"/>
      <c r="B868" s="21"/>
      <c r="C868" s="21"/>
      <c r="D868" s="21"/>
      <c r="E868" s="21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x14ac:dyDescent="0.2">
      <c r="A869" s="21"/>
      <c r="B869" s="21"/>
      <c r="C869" s="21"/>
      <c r="D869" s="21"/>
      <c r="E869" s="21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x14ac:dyDescent="0.2">
      <c r="A870" s="21"/>
      <c r="B870" s="21"/>
      <c r="C870" s="21"/>
      <c r="D870" s="21"/>
      <c r="E870" s="21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x14ac:dyDescent="0.2">
      <c r="A871" s="21"/>
      <c r="B871" s="21"/>
      <c r="C871" s="21"/>
      <c r="D871" s="21"/>
      <c r="E871" s="21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x14ac:dyDescent="0.2">
      <c r="A872" s="21"/>
      <c r="B872" s="21"/>
      <c r="C872" s="21"/>
      <c r="D872" s="21"/>
      <c r="E872" s="21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x14ac:dyDescent="0.2">
      <c r="A873" s="21"/>
      <c r="B873" s="21"/>
      <c r="C873" s="21"/>
      <c r="D873" s="21"/>
      <c r="E873" s="21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x14ac:dyDescent="0.2">
      <c r="A874" s="21"/>
      <c r="B874" s="21"/>
      <c r="C874" s="21"/>
      <c r="D874" s="21"/>
      <c r="E874" s="21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x14ac:dyDescent="0.2">
      <c r="A875" s="21"/>
      <c r="B875" s="21"/>
      <c r="C875" s="21"/>
      <c r="D875" s="21"/>
      <c r="E875" s="21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x14ac:dyDescent="0.2">
      <c r="A876" s="21"/>
      <c r="B876" s="21"/>
      <c r="C876" s="21"/>
      <c r="D876" s="21"/>
      <c r="E876" s="21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x14ac:dyDescent="0.2">
      <c r="A877" s="21"/>
      <c r="B877" s="21"/>
      <c r="C877" s="21"/>
      <c r="D877" s="21"/>
      <c r="E877" s="21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x14ac:dyDescent="0.2">
      <c r="A878" s="21"/>
      <c r="B878" s="21"/>
      <c r="C878" s="21"/>
      <c r="D878" s="21"/>
      <c r="E878" s="21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x14ac:dyDescent="0.2">
      <c r="A879" s="21"/>
      <c r="B879" s="21"/>
      <c r="C879" s="21"/>
      <c r="D879" s="21"/>
      <c r="E879" s="21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x14ac:dyDescent="0.2">
      <c r="A880" s="21"/>
      <c r="B880" s="21"/>
      <c r="C880" s="21"/>
      <c r="D880" s="21"/>
      <c r="E880" s="21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x14ac:dyDescent="0.2">
      <c r="A881" s="21"/>
      <c r="B881" s="21"/>
      <c r="C881" s="21"/>
      <c r="D881" s="21"/>
      <c r="E881" s="21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x14ac:dyDescent="0.2">
      <c r="A882" s="21"/>
      <c r="B882" s="21"/>
      <c r="C882" s="21"/>
      <c r="D882" s="21"/>
      <c r="E882" s="21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x14ac:dyDescent="0.2">
      <c r="A883" s="21"/>
      <c r="B883" s="21"/>
      <c r="C883" s="21"/>
      <c r="D883" s="21"/>
      <c r="E883" s="21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x14ac:dyDescent="0.2">
      <c r="A884" s="21"/>
      <c r="B884" s="21"/>
      <c r="C884" s="21"/>
      <c r="D884" s="21"/>
      <c r="E884" s="21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x14ac:dyDescent="0.2">
      <c r="A885" s="21"/>
      <c r="B885" s="21"/>
      <c r="C885" s="21"/>
      <c r="D885" s="21"/>
      <c r="E885" s="21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x14ac:dyDescent="0.2">
      <c r="A886" s="21"/>
      <c r="B886" s="21"/>
      <c r="C886" s="21"/>
      <c r="D886" s="21"/>
      <c r="E886" s="21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x14ac:dyDescent="0.2">
      <c r="A887" s="21"/>
      <c r="B887" s="21"/>
      <c r="C887" s="21"/>
      <c r="D887" s="21"/>
      <c r="E887" s="21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x14ac:dyDescent="0.2">
      <c r="A888" s="21"/>
      <c r="B888" s="21"/>
      <c r="C888" s="21"/>
      <c r="D888" s="21"/>
      <c r="E888" s="21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x14ac:dyDescent="0.2">
      <c r="A889" s="21"/>
      <c r="B889" s="21"/>
      <c r="C889" s="21"/>
      <c r="D889" s="21"/>
      <c r="E889" s="21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x14ac:dyDescent="0.2">
      <c r="A890" s="21"/>
      <c r="B890" s="21"/>
      <c r="C890" s="21"/>
      <c r="D890" s="21"/>
      <c r="E890" s="21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x14ac:dyDescent="0.2">
      <c r="A891" s="21"/>
      <c r="B891" s="21"/>
      <c r="C891" s="21"/>
      <c r="D891" s="21"/>
      <c r="E891" s="21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x14ac:dyDescent="0.2">
      <c r="A892" s="21"/>
      <c r="B892" s="21"/>
      <c r="C892" s="21"/>
      <c r="D892" s="21"/>
      <c r="E892" s="21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x14ac:dyDescent="0.2">
      <c r="A893" s="21"/>
      <c r="B893" s="21"/>
      <c r="C893" s="21"/>
      <c r="D893" s="21"/>
      <c r="E893" s="21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x14ac:dyDescent="0.2">
      <c r="A894" s="21"/>
      <c r="B894" s="21"/>
      <c r="C894" s="21"/>
      <c r="D894" s="21"/>
      <c r="E894" s="21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x14ac:dyDescent="0.2">
      <c r="A895" s="21"/>
      <c r="B895" s="21"/>
      <c r="C895" s="21"/>
      <c r="D895" s="21"/>
      <c r="E895" s="21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x14ac:dyDescent="0.2">
      <c r="A896" s="21"/>
      <c r="B896" s="21"/>
      <c r="C896" s="21"/>
      <c r="D896" s="21"/>
      <c r="E896" s="21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x14ac:dyDescent="0.2">
      <c r="A897" s="21"/>
      <c r="B897" s="21"/>
      <c r="C897" s="21"/>
      <c r="D897" s="21"/>
      <c r="E897" s="21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x14ac:dyDescent="0.2">
      <c r="A898" s="21"/>
      <c r="B898" s="21"/>
      <c r="C898" s="21"/>
      <c r="D898" s="21"/>
      <c r="E898" s="21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x14ac:dyDescent="0.2">
      <c r="A899" s="21"/>
      <c r="B899" s="21"/>
      <c r="C899" s="21"/>
      <c r="D899" s="21"/>
      <c r="E899" s="21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x14ac:dyDescent="0.2">
      <c r="A900" s="21"/>
      <c r="B900" s="21"/>
      <c r="C900" s="21"/>
      <c r="D900" s="21"/>
      <c r="E900" s="21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x14ac:dyDescent="0.2">
      <c r="A901" s="21"/>
      <c r="B901" s="21"/>
      <c r="C901" s="21"/>
      <c r="D901" s="21"/>
      <c r="E901" s="21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x14ac:dyDescent="0.2">
      <c r="A902" s="21"/>
      <c r="B902" s="21"/>
      <c r="C902" s="21"/>
      <c r="D902" s="21"/>
      <c r="E902" s="21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x14ac:dyDescent="0.2">
      <c r="A903" s="21"/>
      <c r="B903" s="21"/>
      <c r="C903" s="21"/>
      <c r="D903" s="21"/>
      <c r="E903" s="21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x14ac:dyDescent="0.2">
      <c r="A904" s="21"/>
      <c r="B904" s="21"/>
      <c r="C904" s="21"/>
      <c r="D904" s="21"/>
      <c r="E904" s="21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x14ac:dyDescent="0.2">
      <c r="A905" s="21"/>
      <c r="B905" s="21"/>
      <c r="C905" s="21"/>
      <c r="D905" s="21"/>
      <c r="E905" s="21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x14ac:dyDescent="0.2">
      <c r="A906" s="21"/>
      <c r="B906" s="21"/>
      <c r="C906" s="21"/>
      <c r="D906" s="21"/>
      <c r="E906" s="21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x14ac:dyDescent="0.2">
      <c r="A907" s="21"/>
      <c r="B907" s="21"/>
      <c r="C907" s="21"/>
      <c r="D907" s="21"/>
      <c r="E907" s="21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x14ac:dyDescent="0.2">
      <c r="A908" s="21"/>
      <c r="B908" s="21"/>
      <c r="C908" s="21"/>
      <c r="D908" s="21"/>
      <c r="E908" s="21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x14ac:dyDescent="0.2">
      <c r="A909" s="21"/>
      <c r="B909" s="21"/>
      <c r="C909" s="21"/>
      <c r="D909" s="21"/>
      <c r="E909" s="21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x14ac:dyDescent="0.2">
      <c r="A910" s="21"/>
      <c r="B910" s="21"/>
      <c r="C910" s="21"/>
      <c r="D910" s="21"/>
      <c r="E910" s="21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x14ac:dyDescent="0.2">
      <c r="A911" s="21"/>
      <c r="B911" s="21"/>
      <c r="C911" s="21"/>
      <c r="D911" s="21"/>
      <c r="E911" s="21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x14ac:dyDescent="0.2">
      <c r="A912" s="21"/>
      <c r="B912" s="21"/>
      <c r="C912" s="21"/>
      <c r="D912" s="21"/>
      <c r="E912" s="21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x14ac:dyDescent="0.2">
      <c r="A913" s="21"/>
      <c r="B913" s="21"/>
      <c r="C913" s="21"/>
      <c r="D913" s="21"/>
      <c r="E913" s="21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x14ac:dyDescent="0.2">
      <c r="A914" s="21"/>
      <c r="B914" s="21"/>
      <c r="C914" s="21"/>
      <c r="D914" s="21"/>
      <c r="E914" s="21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x14ac:dyDescent="0.2">
      <c r="A915" s="21"/>
      <c r="B915" s="21"/>
      <c r="C915" s="21"/>
      <c r="D915" s="21"/>
      <c r="E915" s="21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x14ac:dyDescent="0.2">
      <c r="A916" s="21"/>
      <c r="B916" s="21"/>
      <c r="C916" s="21"/>
      <c r="D916" s="21"/>
      <c r="E916" s="21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x14ac:dyDescent="0.2">
      <c r="A917" s="21"/>
      <c r="B917" s="21"/>
      <c r="C917" s="21"/>
      <c r="D917" s="21"/>
      <c r="E917" s="21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x14ac:dyDescent="0.2">
      <c r="A918" s="21"/>
      <c r="B918" s="21"/>
      <c r="C918" s="21"/>
      <c r="D918" s="21"/>
      <c r="E918" s="21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x14ac:dyDescent="0.2">
      <c r="A919" s="21"/>
      <c r="B919" s="21"/>
      <c r="C919" s="21"/>
      <c r="D919" s="21"/>
      <c r="E919" s="21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x14ac:dyDescent="0.2">
      <c r="A920" s="21"/>
      <c r="B920" s="21"/>
      <c r="C920" s="21"/>
      <c r="D920" s="21"/>
      <c r="E920" s="21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x14ac:dyDescent="0.2">
      <c r="A921" s="21"/>
      <c r="B921" s="21"/>
      <c r="C921" s="21"/>
      <c r="D921" s="21"/>
      <c r="E921" s="21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x14ac:dyDescent="0.2">
      <c r="A922" s="21"/>
      <c r="B922" s="21"/>
      <c r="C922" s="21"/>
      <c r="D922" s="21"/>
      <c r="E922" s="21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x14ac:dyDescent="0.2">
      <c r="A923" s="21"/>
      <c r="B923" s="21"/>
      <c r="C923" s="21"/>
      <c r="D923" s="21"/>
      <c r="E923" s="21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x14ac:dyDescent="0.2">
      <c r="A924" s="21"/>
      <c r="B924" s="21"/>
      <c r="C924" s="21"/>
      <c r="D924" s="21"/>
      <c r="E924" s="21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x14ac:dyDescent="0.2">
      <c r="A925" s="21"/>
      <c r="B925" s="21"/>
      <c r="C925" s="21"/>
      <c r="D925" s="21"/>
      <c r="E925" s="21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x14ac:dyDescent="0.2">
      <c r="A926" s="21"/>
      <c r="B926" s="21"/>
      <c r="C926" s="21"/>
      <c r="D926" s="21"/>
      <c r="E926" s="21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x14ac:dyDescent="0.2">
      <c r="A927" s="21"/>
      <c r="B927" s="21"/>
      <c r="C927" s="21"/>
      <c r="D927" s="21"/>
      <c r="E927" s="21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x14ac:dyDescent="0.2">
      <c r="A928" s="21"/>
      <c r="B928" s="21"/>
      <c r="C928" s="21"/>
      <c r="D928" s="21"/>
      <c r="E928" s="21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x14ac:dyDescent="0.2">
      <c r="A929" s="21"/>
      <c r="B929" s="21"/>
      <c r="C929" s="21"/>
      <c r="D929" s="21"/>
      <c r="E929" s="21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x14ac:dyDescent="0.2">
      <c r="A930" s="21"/>
      <c r="B930" s="21"/>
      <c r="C930" s="21"/>
      <c r="D930" s="21"/>
      <c r="E930" s="21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x14ac:dyDescent="0.2">
      <c r="A931" s="21"/>
      <c r="B931" s="21"/>
      <c r="C931" s="21"/>
      <c r="D931" s="21"/>
      <c r="E931" s="21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x14ac:dyDescent="0.2">
      <c r="A932" s="21"/>
      <c r="B932" s="21"/>
      <c r="C932" s="21"/>
      <c r="D932" s="21"/>
      <c r="E932" s="21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x14ac:dyDescent="0.2">
      <c r="A933" s="21"/>
      <c r="B933" s="21"/>
      <c r="C933" s="21"/>
      <c r="D933" s="21"/>
      <c r="E933" s="21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x14ac:dyDescent="0.2">
      <c r="A934" s="21"/>
      <c r="B934" s="21"/>
      <c r="C934" s="21"/>
      <c r="D934" s="21"/>
      <c r="E934" s="21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x14ac:dyDescent="0.2">
      <c r="A935" s="21"/>
      <c r="B935" s="21"/>
      <c r="C935" s="21"/>
      <c r="D935" s="21"/>
      <c r="E935" s="21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x14ac:dyDescent="0.2">
      <c r="A936" s="21"/>
      <c r="B936" s="21"/>
      <c r="C936" s="21"/>
      <c r="D936" s="21"/>
      <c r="E936" s="21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x14ac:dyDescent="0.2">
      <c r="A937" s="21"/>
      <c r="B937" s="21"/>
      <c r="C937" s="21"/>
      <c r="D937" s="21"/>
      <c r="E937" s="21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x14ac:dyDescent="0.2">
      <c r="A938" s="21"/>
      <c r="B938" s="21"/>
      <c r="C938" s="21"/>
      <c r="D938" s="21"/>
      <c r="E938" s="21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x14ac:dyDescent="0.2">
      <c r="A939" s="21"/>
      <c r="B939" s="21"/>
      <c r="C939" s="21"/>
      <c r="D939" s="21"/>
      <c r="E939" s="21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x14ac:dyDescent="0.2">
      <c r="A940" s="21"/>
      <c r="B940" s="21"/>
      <c r="C940" s="21"/>
      <c r="D940" s="21"/>
      <c r="E940" s="21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x14ac:dyDescent="0.2">
      <c r="A941" s="21"/>
      <c r="B941" s="21"/>
      <c r="C941" s="21"/>
      <c r="D941" s="21"/>
      <c r="E941" s="21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x14ac:dyDescent="0.2">
      <c r="A942" s="21"/>
      <c r="B942" s="21"/>
      <c r="C942" s="21"/>
      <c r="D942" s="21"/>
      <c r="E942" s="21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x14ac:dyDescent="0.2">
      <c r="A943" s="21"/>
      <c r="B943" s="21"/>
      <c r="C943" s="21"/>
      <c r="D943" s="21"/>
      <c r="E943" s="21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x14ac:dyDescent="0.2">
      <c r="A944" s="21"/>
      <c r="B944" s="21"/>
      <c r="C944" s="21"/>
      <c r="D944" s="21"/>
      <c r="E944" s="21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x14ac:dyDescent="0.2">
      <c r="A945" s="21"/>
      <c r="B945" s="21"/>
      <c r="C945" s="21"/>
      <c r="D945" s="21"/>
      <c r="E945" s="21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x14ac:dyDescent="0.2">
      <c r="A946" s="21"/>
      <c r="B946" s="21"/>
      <c r="C946" s="21"/>
      <c r="D946" s="21"/>
      <c r="E946" s="21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x14ac:dyDescent="0.2">
      <c r="A947" s="21"/>
      <c r="B947" s="21"/>
      <c r="C947" s="21"/>
      <c r="D947" s="21"/>
      <c r="E947" s="21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x14ac:dyDescent="0.2">
      <c r="A948" s="21"/>
      <c r="B948" s="21"/>
      <c r="C948" s="21"/>
      <c r="D948" s="21"/>
      <c r="E948" s="21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x14ac:dyDescent="0.2">
      <c r="A949" s="21"/>
      <c r="B949" s="21"/>
      <c r="C949" s="21"/>
      <c r="D949" s="21"/>
      <c r="E949" s="21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x14ac:dyDescent="0.2">
      <c r="A950" s="21"/>
      <c r="B950" s="21"/>
      <c r="C950" s="21"/>
      <c r="D950" s="21"/>
      <c r="E950" s="21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x14ac:dyDescent="0.2">
      <c r="A951" s="21"/>
      <c r="B951" s="21"/>
      <c r="C951" s="21"/>
      <c r="D951" s="21"/>
      <c r="E951" s="21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x14ac:dyDescent="0.2">
      <c r="A952" s="21"/>
      <c r="B952" s="21"/>
      <c r="C952" s="21"/>
      <c r="D952" s="21"/>
      <c r="E952" s="21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x14ac:dyDescent="0.2">
      <c r="A953" s="21"/>
      <c r="B953" s="21"/>
      <c r="C953" s="21"/>
      <c r="D953" s="21"/>
      <c r="E953" s="21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x14ac:dyDescent="0.2">
      <c r="A954" s="21"/>
      <c r="B954" s="21"/>
      <c r="C954" s="21"/>
      <c r="D954" s="21"/>
      <c r="E954" s="21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x14ac:dyDescent="0.2">
      <c r="A955" s="21"/>
      <c r="B955" s="21"/>
      <c r="C955" s="21"/>
      <c r="D955" s="21"/>
      <c r="E955" s="21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x14ac:dyDescent="0.2">
      <c r="A956" s="21"/>
      <c r="B956" s="21"/>
      <c r="C956" s="21"/>
      <c r="D956" s="21"/>
      <c r="E956" s="21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x14ac:dyDescent="0.2">
      <c r="A957" s="21"/>
      <c r="B957" s="21"/>
      <c r="C957" s="21"/>
      <c r="D957" s="21"/>
      <c r="E957" s="21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x14ac:dyDescent="0.2">
      <c r="A958" s="21"/>
      <c r="B958" s="21"/>
      <c r="C958" s="21"/>
      <c r="D958" s="21"/>
      <c r="E958" s="21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x14ac:dyDescent="0.2">
      <c r="A959" s="21"/>
      <c r="B959" s="21"/>
      <c r="C959" s="21"/>
      <c r="D959" s="21"/>
      <c r="E959" s="21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x14ac:dyDescent="0.2">
      <c r="A960" s="21"/>
      <c r="B960" s="21"/>
      <c r="C960" s="21"/>
      <c r="D960" s="21"/>
      <c r="E960" s="21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x14ac:dyDescent="0.2">
      <c r="A961" s="21"/>
      <c r="B961" s="21"/>
      <c r="C961" s="21"/>
      <c r="D961" s="21"/>
      <c r="E961" s="21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x14ac:dyDescent="0.2">
      <c r="A962" s="21"/>
      <c r="B962" s="21"/>
      <c r="C962" s="21"/>
      <c r="D962" s="21"/>
      <c r="E962" s="21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x14ac:dyDescent="0.2">
      <c r="A963" s="21"/>
      <c r="B963" s="21"/>
      <c r="C963" s="21"/>
      <c r="D963" s="21"/>
      <c r="E963" s="21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x14ac:dyDescent="0.2">
      <c r="A964" s="21"/>
      <c r="B964" s="21"/>
      <c r="C964" s="21"/>
      <c r="D964" s="21"/>
      <c r="E964" s="21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x14ac:dyDescent="0.2">
      <c r="A965" s="21"/>
      <c r="B965" s="21"/>
      <c r="C965" s="21"/>
      <c r="D965" s="21"/>
      <c r="E965" s="21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x14ac:dyDescent="0.2">
      <c r="A966" s="21"/>
      <c r="B966" s="21"/>
      <c r="C966" s="21"/>
      <c r="D966" s="21"/>
      <c r="E966" s="21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x14ac:dyDescent="0.2">
      <c r="A967" s="21"/>
      <c r="B967" s="21"/>
      <c r="C967" s="21"/>
      <c r="D967" s="21"/>
      <c r="E967" s="21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x14ac:dyDescent="0.2">
      <c r="A968" s="21"/>
      <c r="B968" s="21"/>
      <c r="C968" s="21"/>
      <c r="D968" s="21"/>
      <c r="E968" s="21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x14ac:dyDescent="0.2">
      <c r="A969" s="21"/>
      <c r="B969" s="21"/>
      <c r="C969" s="21"/>
      <c r="D969" s="21"/>
      <c r="E969" s="21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x14ac:dyDescent="0.2">
      <c r="A970" s="21"/>
      <c r="B970" s="21"/>
      <c r="C970" s="21"/>
      <c r="D970" s="21"/>
      <c r="E970" s="21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x14ac:dyDescent="0.2">
      <c r="A971" s="21"/>
      <c r="B971" s="21"/>
      <c r="C971" s="21"/>
      <c r="D971" s="21"/>
      <c r="E971" s="21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x14ac:dyDescent="0.2">
      <c r="A972" s="21"/>
      <c r="B972" s="21"/>
      <c r="C972" s="21"/>
      <c r="D972" s="21"/>
      <c r="E972" s="21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x14ac:dyDescent="0.2">
      <c r="A973" s="21"/>
      <c r="B973" s="21"/>
      <c r="C973" s="21"/>
      <c r="D973" s="21"/>
      <c r="E973" s="21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x14ac:dyDescent="0.2">
      <c r="A974" s="21"/>
      <c r="B974" s="21"/>
      <c r="C974" s="21"/>
      <c r="D974" s="21"/>
      <c r="E974" s="21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x14ac:dyDescent="0.2">
      <c r="A975" s="21"/>
      <c r="B975" s="21"/>
      <c r="C975" s="21"/>
      <c r="D975" s="21"/>
      <c r="E975" s="21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x14ac:dyDescent="0.2">
      <c r="A976" s="21"/>
      <c r="B976" s="21"/>
      <c r="C976" s="21"/>
      <c r="D976" s="21"/>
      <c r="E976" s="21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x14ac:dyDescent="0.2">
      <c r="A977" s="21"/>
      <c r="B977" s="21"/>
      <c r="C977" s="21"/>
      <c r="D977" s="21"/>
      <c r="E977" s="21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x14ac:dyDescent="0.2">
      <c r="A978" s="21"/>
      <c r="B978" s="21"/>
      <c r="C978" s="21"/>
      <c r="D978" s="21"/>
      <c r="E978" s="21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x14ac:dyDescent="0.2">
      <c r="A979" s="21"/>
      <c r="B979" s="21"/>
      <c r="C979" s="21"/>
      <c r="D979" s="21"/>
      <c r="E979" s="21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x14ac:dyDescent="0.2">
      <c r="A980" s="21"/>
      <c r="B980" s="21"/>
      <c r="C980" s="21"/>
      <c r="D980" s="21"/>
      <c r="E980" s="21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x14ac:dyDescent="0.2">
      <c r="A981" s="21"/>
      <c r="B981" s="21"/>
      <c r="C981" s="21"/>
      <c r="D981" s="21"/>
      <c r="E981" s="21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x14ac:dyDescent="0.2">
      <c r="A982" s="21"/>
      <c r="B982" s="21"/>
      <c r="C982" s="21"/>
      <c r="D982" s="21"/>
      <c r="E982" s="21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x14ac:dyDescent="0.2">
      <c r="A983" s="21"/>
      <c r="B983" s="21"/>
      <c r="C983" s="21"/>
      <c r="D983" s="21"/>
      <c r="E983" s="21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x14ac:dyDescent="0.2">
      <c r="A984" s="21"/>
      <c r="B984" s="21"/>
      <c r="C984" s="21"/>
      <c r="D984" s="21"/>
      <c r="E984" s="21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x14ac:dyDescent="0.2">
      <c r="A985" s="21"/>
      <c r="B985" s="21"/>
      <c r="C985" s="21"/>
      <c r="D985" s="21"/>
      <c r="E985" s="21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x14ac:dyDescent="0.2">
      <c r="A986" s="21"/>
      <c r="B986" s="21"/>
      <c r="C986" s="21"/>
      <c r="D986" s="21"/>
      <c r="E986" s="21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x14ac:dyDescent="0.2">
      <c r="A987" s="21"/>
      <c r="B987" s="21"/>
      <c r="C987" s="21"/>
      <c r="D987" s="21"/>
      <c r="E987" s="21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x14ac:dyDescent="0.2">
      <c r="A988" s="21"/>
      <c r="B988" s="21"/>
      <c r="C988" s="21"/>
      <c r="D988" s="21"/>
      <c r="E988" s="21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x14ac:dyDescent="0.2">
      <c r="A989" s="21"/>
      <c r="B989" s="21"/>
      <c r="C989" s="21"/>
      <c r="D989" s="21"/>
      <c r="E989" s="21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x14ac:dyDescent="0.2">
      <c r="A990" s="21"/>
      <c r="B990" s="21"/>
      <c r="C990" s="21"/>
      <c r="D990" s="21"/>
      <c r="E990" s="21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x14ac:dyDescent="0.2">
      <c r="A991" s="21"/>
      <c r="B991" s="21"/>
      <c r="C991" s="21"/>
      <c r="D991" s="21"/>
      <c r="E991" s="21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Estimasi Pengunjung Nataru</vt:lpstr>
      <vt:lpstr>Estimasi Pengunjung Lebaran</vt:lpstr>
      <vt:lpstr>Estimasi Pengunjung Paskah</vt:lpstr>
      <vt:lpstr>Perbandingan</vt:lpstr>
      <vt:lpstr>Rekap Jumlah Pengunjung</vt:lpstr>
      <vt:lpstr>I C</vt:lpstr>
      <vt:lpstr>Sumbar</vt:lpstr>
      <vt:lpstr>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Sean Daffa Damara</cp:lastModifiedBy>
  <dcterms:modified xsi:type="dcterms:W3CDTF">2026-07-20T01:23:37Z</dcterms:modified>
</cp:coreProperties>
</file>